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BAB84654-94ED-4470-B2E5-E95FC33EBC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 Story" sheetId="1" r:id="rId1"/>
    <sheet name="9 Story" sheetId="2" r:id="rId2"/>
    <sheet name="12 Story" sheetId="3" r:id="rId3"/>
    <sheet name="15 Story" sheetId="4" r:id="rId4"/>
    <sheet name="18 Story" sheetId="5" r:id="rId5"/>
    <sheet name="21 Story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7" i="4" l="1"/>
  <c r="B169" i="3" l="1"/>
  <c r="K226" i="6"/>
  <c r="H138" i="2"/>
  <c r="H139" i="2"/>
  <c r="H140" i="2"/>
  <c r="H141" i="2"/>
  <c r="H142" i="2"/>
  <c r="H143" i="2"/>
  <c r="H144" i="2"/>
  <c r="H145" i="2"/>
  <c r="H137" i="2"/>
  <c r="G146" i="2"/>
  <c r="G138" i="2"/>
  <c r="G139" i="2"/>
  <c r="G140" i="2"/>
  <c r="G141" i="2"/>
  <c r="G142" i="2"/>
  <c r="G143" i="2"/>
  <c r="G144" i="2"/>
  <c r="G145" i="2"/>
  <c r="G137" i="2"/>
  <c r="F139" i="2"/>
  <c r="F140" i="2" s="1"/>
  <c r="F141" i="2" s="1"/>
  <c r="F142" i="2" s="1"/>
  <c r="F143" i="2" s="1"/>
  <c r="F144" i="2" s="1"/>
  <c r="F145" i="2" s="1"/>
  <c r="F138" i="2"/>
  <c r="B135" i="2"/>
  <c r="G103" i="1"/>
  <c r="G104" i="1"/>
  <c r="G105" i="1"/>
  <c r="G106" i="1"/>
  <c r="G107" i="1"/>
  <c r="G102" i="1"/>
  <c r="F108" i="1"/>
  <c r="F103" i="1"/>
  <c r="F104" i="1"/>
  <c r="F105" i="1"/>
  <c r="F106" i="1"/>
  <c r="F107" i="1"/>
  <c r="F102" i="1"/>
  <c r="E104" i="1"/>
  <c r="E105" i="1" s="1"/>
  <c r="E106" i="1" s="1"/>
  <c r="E107" i="1" s="1"/>
  <c r="E103" i="1"/>
  <c r="E102" i="1"/>
  <c r="B100" i="1"/>
  <c r="B94" i="1"/>
  <c r="C89" i="1"/>
  <c r="C90" i="1"/>
  <c r="C91" i="1"/>
  <c r="C92" i="1"/>
  <c r="C93" i="1"/>
  <c r="C88" i="1"/>
  <c r="B129" i="2"/>
  <c r="L133" i="6"/>
  <c r="J4" i="6"/>
  <c r="J5" i="6"/>
  <c r="J6" i="6"/>
  <c r="J7" i="6"/>
  <c r="J3" i="6"/>
  <c r="K3" i="6" s="1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28" i="5"/>
  <c r="L175" i="5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L115" i="4"/>
  <c r="L116" i="4"/>
  <c r="L117" i="4"/>
  <c r="L118" i="4"/>
  <c r="L119" i="4"/>
  <c r="L120" i="4"/>
  <c r="L121" i="4"/>
  <c r="L122" i="4"/>
  <c r="Q21" i="4" s="1"/>
  <c r="L123" i="4"/>
  <c r="L124" i="4"/>
  <c r="L125" i="4"/>
  <c r="L126" i="4"/>
  <c r="L127" i="4"/>
  <c r="L128" i="4"/>
  <c r="Q33" i="4" s="1"/>
  <c r="L129" i="4"/>
  <c r="Q34" i="4" s="1"/>
  <c r="L130" i="4"/>
  <c r="L131" i="4"/>
  <c r="L132" i="4"/>
  <c r="Q37" i="4" s="1"/>
  <c r="L133" i="4"/>
  <c r="L134" i="4"/>
  <c r="L135" i="4"/>
  <c r="L136" i="4"/>
  <c r="L137" i="4"/>
  <c r="Q42" i="4" s="1"/>
  <c r="L138" i="4"/>
  <c r="L139" i="4"/>
  <c r="L140" i="4"/>
  <c r="L141" i="4"/>
  <c r="L142" i="4"/>
  <c r="L143" i="4"/>
  <c r="L144" i="4"/>
  <c r="Q49" i="4" s="1"/>
  <c r="L145" i="4"/>
  <c r="L146" i="4"/>
  <c r="L147" i="4"/>
  <c r="L148" i="4"/>
  <c r="L149" i="4"/>
  <c r="L150" i="4"/>
  <c r="L151" i="4"/>
  <c r="L152" i="4"/>
  <c r="Q57" i="4" s="1"/>
  <c r="L153" i="4"/>
  <c r="L154" i="4"/>
  <c r="L155" i="4"/>
  <c r="L156" i="4"/>
  <c r="L157" i="4"/>
  <c r="L158" i="4"/>
  <c r="L159" i="4"/>
  <c r="L160" i="4"/>
  <c r="Q65" i="4" s="1"/>
  <c r="L161" i="4"/>
  <c r="Q66" i="4" s="1"/>
  <c r="L162" i="4"/>
  <c r="L163" i="4"/>
  <c r="Q68" i="4" s="1"/>
  <c r="L164" i="4"/>
  <c r="L165" i="4"/>
  <c r="L166" i="4"/>
  <c r="L167" i="4"/>
  <c r="L168" i="4"/>
  <c r="Q67" i="4" s="1"/>
  <c r="L169" i="4"/>
  <c r="Q74" i="4" s="1"/>
  <c r="L170" i="4"/>
  <c r="L171" i="4"/>
  <c r="L172" i="4"/>
  <c r="L173" i="4"/>
  <c r="L174" i="4"/>
  <c r="L175" i="4"/>
  <c r="L176" i="4"/>
  <c r="Q81" i="4" s="1"/>
  <c r="L177" i="4"/>
  <c r="Q82" i="4" s="1"/>
  <c r="L178" i="4"/>
  <c r="L179" i="4"/>
  <c r="Q84" i="4" s="1"/>
  <c r="L180" i="4"/>
  <c r="L181" i="4"/>
  <c r="L182" i="4"/>
  <c r="L183" i="4"/>
  <c r="L184" i="4"/>
  <c r="Q89" i="4" s="1"/>
  <c r="L185" i="4"/>
  <c r="Q90" i="4" s="1"/>
  <c r="L186" i="4"/>
  <c r="Q20" i="4"/>
  <c r="L98" i="4"/>
  <c r="L99" i="4"/>
  <c r="L103" i="4"/>
  <c r="Q8" i="4" s="1"/>
  <c r="L104" i="4"/>
  <c r="L105" i="4"/>
  <c r="Q4" i="4" s="1"/>
  <c r="L109" i="4"/>
  <c r="L110" i="4"/>
  <c r="Q9" i="4" s="1"/>
  <c r="L111" i="4"/>
  <c r="L112" i="4"/>
  <c r="L113" i="4"/>
  <c r="Q18" i="4" s="1"/>
  <c r="L114" i="4"/>
  <c r="Q45" i="4"/>
  <c r="Q55" i="4"/>
  <c r="Q53" i="4"/>
  <c r="Q63" i="4"/>
  <c r="Q61" i="4"/>
  <c r="Q71" i="4"/>
  <c r="Q69" i="4"/>
  <c r="Q70" i="4"/>
  <c r="Q77" i="4"/>
  <c r="Q86" i="4"/>
  <c r="Q85" i="4"/>
  <c r="Q47" i="4"/>
  <c r="Q62" i="4"/>
  <c r="Q79" i="4"/>
  <c r="Q25" i="4"/>
  <c r="Q41" i="4"/>
  <c r="Q73" i="4"/>
  <c r="Q75" i="4"/>
  <c r="Q83" i="4"/>
  <c r="Q87" i="4"/>
  <c r="Q88" i="4"/>
  <c r="Q2" i="2"/>
  <c r="P50" i="1"/>
  <c r="P51" i="1"/>
  <c r="P52" i="1"/>
  <c r="P53" i="1"/>
  <c r="P54" i="1"/>
  <c r="P55" i="1"/>
  <c r="P57" i="1"/>
  <c r="P58" i="1"/>
  <c r="P59" i="1"/>
  <c r="P60" i="1"/>
  <c r="P61" i="1"/>
  <c r="P62" i="1"/>
  <c r="P64" i="1"/>
  <c r="P65" i="1"/>
  <c r="P66" i="1"/>
  <c r="P67" i="1"/>
  <c r="P68" i="1"/>
  <c r="P69" i="1"/>
  <c r="P71" i="1"/>
  <c r="P72" i="1"/>
  <c r="P73" i="1"/>
  <c r="P74" i="1"/>
  <c r="P75" i="1"/>
  <c r="P76" i="1"/>
  <c r="P78" i="1"/>
  <c r="P79" i="1"/>
  <c r="P80" i="1"/>
  <c r="P81" i="1"/>
  <c r="P82" i="1"/>
  <c r="P83" i="1"/>
  <c r="P44" i="1"/>
  <c r="P45" i="1"/>
  <c r="P46" i="1"/>
  <c r="P47" i="1"/>
  <c r="P48" i="1"/>
  <c r="P43" i="1"/>
  <c r="C121" i="2"/>
  <c r="C122" i="2"/>
  <c r="C123" i="2"/>
  <c r="C124" i="2"/>
  <c r="C125" i="2"/>
  <c r="C126" i="2"/>
  <c r="C127" i="2"/>
  <c r="C128" i="2"/>
  <c r="C120" i="2"/>
  <c r="Q3" i="4" l="1"/>
  <c r="Q29" i="4"/>
  <c r="Q10" i="4"/>
  <c r="Q51" i="4"/>
  <c r="Q17" i="4"/>
  <c r="Q39" i="4"/>
  <c r="Q31" i="4"/>
  <c r="Q23" i="4"/>
  <c r="Q59" i="4"/>
  <c r="Q50" i="4"/>
  <c r="Q43" i="4"/>
  <c r="Q54" i="4"/>
  <c r="Q22" i="4"/>
  <c r="Q27" i="4"/>
  <c r="Q58" i="4"/>
  <c r="Q15" i="4"/>
  <c r="Q35" i="4"/>
  <c r="Q60" i="4"/>
  <c r="Q52" i="4"/>
  <c r="Q44" i="4"/>
  <c r="Q36" i="4"/>
  <c r="Q28" i="4"/>
  <c r="Q19" i="4"/>
  <c r="Q38" i="4"/>
  <c r="Q91" i="4"/>
  <c r="Q14" i="4"/>
  <c r="Q78" i="4"/>
  <c r="Q76" i="4"/>
  <c r="Q30" i="4"/>
  <c r="Q46" i="4"/>
  <c r="Q26" i="4"/>
  <c r="Q72" i="4"/>
  <c r="Q64" i="4"/>
  <c r="Q48" i="4"/>
  <c r="Q32" i="4"/>
  <c r="Q24" i="4"/>
  <c r="Q16" i="4"/>
  <c r="Q80" i="4"/>
  <c r="Q56" i="4"/>
  <c r="Q40" i="4"/>
  <c r="L61" i="2"/>
  <c r="N134" i="6"/>
  <c r="N135" i="6"/>
  <c r="N139" i="6"/>
  <c r="N140" i="6"/>
  <c r="N141" i="6"/>
  <c r="N145" i="6"/>
  <c r="N146" i="6"/>
  <c r="N147" i="6"/>
  <c r="N151" i="6"/>
  <c r="N152" i="6"/>
  <c r="N153" i="6"/>
  <c r="N157" i="6"/>
  <c r="N158" i="6"/>
  <c r="N159" i="6"/>
  <c r="N163" i="6"/>
  <c r="N164" i="6"/>
  <c r="N165" i="6"/>
  <c r="N169" i="6"/>
  <c r="N170" i="6"/>
  <c r="N171" i="6"/>
  <c r="N173" i="6"/>
  <c r="N175" i="6"/>
  <c r="N176" i="6"/>
  <c r="N177" i="6"/>
  <c r="N178" i="6"/>
  <c r="N181" i="6"/>
  <c r="N182" i="6"/>
  <c r="N183" i="6"/>
  <c r="N187" i="6"/>
  <c r="N188" i="6"/>
  <c r="N189" i="6"/>
  <c r="N192" i="6"/>
  <c r="N193" i="6"/>
  <c r="N194" i="6"/>
  <c r="N195" i="6"/>
  <c r="N199" i="6"/>
  <c r="N200" i="6"/>
  <c r="N201" i="6"/>
  <c r="N202" i="6"/>
  <c r="N205" i="6"/>
  <c r="N206" i="6"/>
  <c r="N207" i="6"/>
  <c r="N211" i="6"/>
  <c r="N212" i="6"/>
  <c r="N213" i="6"/>
  <c r="N217" i="6"/>
  <c r="N218" i="6"/>
  <c r="N219" i="6"/>
  <c r="N221" i="6"/>
  <c r="N223" i="6"/>
  <c r="N224" i="6"/>
  <c r="N225" i="6"/>
  <c r="N229" i="6"/>
  <c r="N230" i="6"/>
  <c r="N231" i="6"/>
  <c r="N234" i="6"/>
  <c r="N235" i="6"/>
  <c r="N236" i="6"/>
  <c r="N237" i="6"/>
  <c r="N240" i="6"/>
  <c r="N241" i="6"/>
  <c r="N242" i="6"/>
  <c r="N243" i="6"/>
  <c r="N247" i="6"/>
  <c r="N248" i="6"/>
  <c r="N249" i="6"/>
  <c r="N253" i="6"/>
  <c r="N254" i="6"/>
  <c r="N255" i="6"/>
  <c r="N133" i="6"/>
  <c r="N115" i="5"/>
  <c r="N116" i="5"/>
  <c r="N117" i="5"/>
  <c r="N121" i="5"/>
  <c r="N122" i="5"/>
  <c r="N123" i="5"/>
  <c r="N127" i="5"/>
  <c r="N128" i="5"/>
  <c r="N129" i="5"/>
  <c r="N133" i="5"/>
  <c r="N134" i="5"/>
  <c r="N135" i="5"/>
  <c r="N139" i="5"/>
  <c r="N140" i="5"/>
  <c r="N141" i="5"/>
  <c r="N145" i="5"/>
  <c r="N146" i="5"/>
  <c r="N147" i="5"/>
  <c r="N151" i="5"/>
  <c r="N152" i="5"/>
  <c r="N153" i="5"/>
  <c r="N157" i="5"/>
  <c r="N158" i="5"/>
  <c r="N159" i="5"/>
  <c r="N163" i="5"/>
  <c r="N164" i="5"/>
  <c r="N165" i="5"/>
  <c r="N169" i="5"/>
  <c r="N170" i="5"/>
  <c r="N171" i="5"/>
  <c r="N175" i="5"/>
  <c r="N176" i="5"/>
  <c r="N177" i="5"/>
  <c r="N181" i="5"/>
  <c r="N182" i="5"/>
  <c r="N183" i="5"/>
  <c r="N187" i="5"/>
  <c r="N188" i="5"/>
  <c r="N189" i="5"/>
  <c r="N193" i="5"/>
  <c r="N194" i="5"/>
  <c r="N195" i="5"/>
  <c r="N199" i="5"/>
  <c r="N200" i="5"/>
  <c r="N201" i="5"/>
  <c r="N205" i="5"/>
  <c r="N206" i="5"/>
  <c r="N207" i="5"/>
  <c r="N211" i="5"/>
  <c r="N212" i="5"/>
  <c r="N213" i="5"/>
  <c r="N217" i="5"/>
  <c r="N218" i="5"/>
  <c r="N219" i="5"/>
  <c r="N97" i="4"/>
  <c r="N79" i="3"/>
  <c r="M258" i="6"/>
  <c r="N258" i="6" s="1"/>
  <c r="M257" i="6"/>
  <c r="N257" i="6" s="1"/>
  <c r="M256" i="6"/>
  <c r="N256" i="6" s="1"/>
  <c r="M252" i="6"/>
  <c r="N252" i="6" s="1"/>
  <c r="M251" i="6"/>
  <c r="N251" i="6" s="1"/>
  <c r="M250" i="6"/>
  <c r="N250" i="6" s="1"/>
  <c r="M246" i="6"/>
  <c r="N246" i="6" s="1"/>
  <c r="M245" i="6"/>
  <c r="N245" i="6" s="1"/>
  <c r="M244" i="6"/>
  <c r="N244" i="6" s="1"/>
  <c r="M240" i="6"/>
  <c r="M239" i="6"/>
  <c r="N239" i="6" s="1"/>
  <c r="M238" i="6"/>
  <c r="N238" i="6" s="1"/>
  <c r="M234" i="6"/>
  <c r="M233" i="6"/>
  <c r="N233" i="6" s="1"/>
  <c r="M232" i="6"/>
  <c r="N232" i="6" s="1"/>
  <c r="M228" i="6"/>
  <c r="N228" i="6" s="1"/>
  <c r="M227" i="6"/>
  <c r="N227" i="6" s="1"/>
  <c r="M226" i="6"/>
  <c r="N226" i="6" s="1"/>
  <c r="M222" i="6"/>
  <c r="N222" i="6" s="1"/>
  <c r="M221" i="6"/>
  <c r="M220" i="6"/>
  <c r="N220" i="6" s="1"/>
  <c r="M216" i="6"/>
  <c r="N216" i="6" s="1"/>
  <c r="M215" i="6"/>
  <c r="N215" i="6" s="1"/>
  <c r="M214" i="6"/>
  <c r="N214" i="6" s="1"/>
  <c r="M210" i="6"/>
  <c r="N210" i="6" s="1"/>
  <c r="M209" i="6"/>
  <c r="N209" i="6" s="1"/>
  <c r="M208" i="6"/>
  <c r="N208" i="6" s="1"/>
  <c r="M204" i="6"/>
  <c r="N204" i="6" s="1"/>
  <c r="M203" i="6"/>
  <c r="N203" i="6" s="1"/>
  <c r="M202" i="6"/>
  <c r="M198" i="6"/>
  <c r="N198" i="6" s="1"/>
  <c r="M197" i="6"/>
  <c r="N197" i="6" s="1"/>
  <c r="M196" i="6"/>
  <c r="N196" i="6" s="1"/>
  <c r="M192" i="6"/>
  <c r="M191" i="6"/>
  <c r="N191" i="6" s="1"/>
  <c r="M190" i="6"/>
  <c r="N190" i="6" s="1"/>
  <c r="M186" i="6"/>
  <c r="N186" i="6" s="1"/>
  <c r="M185" i="6"/>
  <c r="N185" i="6" s="1"/>
  <c r="M184" i="6"/>
  <c r="N184" i="6" s="1"/>
  <c r="M180" i="6"/>
  <c r="N180" i="6" s="1"/>
  <c r="M179" i="6"/>
  <c r="N179" i="6" s="1"/>
  <c r="M178" i="6"/>
  <c r="M174" i="6"/>
  <c r="N174" i="6" s="1"/>
  <c r="M173" i="6"/>
  <c r="M172" i="6"/>
  <c r="N172" i="6" s="1"/>
  <c r="M168" i="6"/>
  <c r="N168" i="6" s="1"/>
  <c r="M167" i="6"/>
  <c r="N167" i="6" s="1"/>
  <c r="M166" i="6"/>
  <c r="N166" i="6" s="1"/>
  <c r="M162" i="6"/>
  <c r="N162" i="6" s="1"/>
  <c r="M161" i="6"/>
  <c r="N161" i="6" s="1"/>
  <c r="M160" i="6"/>
  <c r="N160" i="6" s="1"/>
  <c r="M156" i="6"/>
  <c r="N156" i="6" s="1"/>
  <c r="M155" i="6"/>
  <c r="N155" i="6" s="1"/>
  <c r="M154" i="6"/>
  <c r="N154" i="6" s="1"/>
  <c r="M150" i="6"/>
  <c r="N150" i="6" s="1"/>
  <c r="M149" i="6"/>
  <c r="N149" i="6" s="1"/>
  <c r="M148" i="6"/>
  <c r="N148" i="6" s="1"/>
  <c r="M144" i="6"/>
  <c r="N144" i="6" s="1"/>
  <c r="M143" i="6"/>
  <c r="N143" i="6" s="1"/>
  <c r="M142" i="6"/>
  <c r="N142" i="6" s="1"/>
  <c r="M138" i="6"/>
  <c r="N138" i="6" s="1"/>
  <c r="M137" i="6"/>
  <c r="N137" i="6" s="1"/>
  <c r="M136" i="6"/>
  <c r="N136" i="6" s="1"/>
  <c r="M222" i="5"/>
  <c r="N222" i="5" s="1"/>
  <c r="M221" i="5"/>
  <c r="N221" i="5" s="1"/>
  <c r="M220" i="5"/>
  <c r="N220" i="5" s="1"/>
  <c r="M216" i="5"/>
  <c r="N216" i="5" s="1"/>
  <c r="M215" i="5"/>
  <c r="N215" i="5" s="1"/>
  <c r="M214" i="5"/>
  <c r="N214" i="5" s="1"/>
  <c r="M210" i="5"/>
  <c r="N210" i="5" s="1"/>
  <c r="M209" i="5"/>
  <c r="N209" i="5" s="1"/>
  <c r="M208" i="5"/>
  <c r="N208" i="5" s="1"/>
  <c r="M204" i="5"/>
  <c r="N204" i="5" s="1"/>
  <c r="M203" i="5"/>
  <c r="N203" i="5" s="1"/>
  <c r="M202" i="5"/>
  <c r="N202" i="5" s="1"/>
  <c r="M198" i="5"/>
  <c r="N198" i="5" s="1"/>
  <c r="M197" i="5"/>
  <c r="N197" i="5" s="1"/>
  <c r="M196" i="5"/>
  <c r="N196" i="5" s="1"/>
  <c r="M192" i="5"/>
  <c r="N192" i="5" s="1"/>
  <c r="M191" i="5"/>
  <c r="N191" i="5" s="1"/>
  <c r="M190" i="5"/>
  <c r="N190" i="5" s="1"/>
  <c r="M186" i="5"/>
  <c r="N186" i="5" s="1"/>
  <c r="M185" i="5"/>
  <c r="N185" i="5" s="1"/>
  <c r="M184" i="5"/>
  <c r="N184" i="5" s="1"/>
  <c r="M180" i="5"/>
  <c r="N180" i="5" s="1"/>
  <c r="M179" i="5"/>
  <c r="N179" i="5" s="1"/>
  <c r="M178" i="5"/>
  <c r="N178" i="5" s="1"/>
  <c r="M174" i="5"/>
  <c r="N174" i="5" s="1"/>
  <c r="M173" i="5"/>
  <c r="N173" i="5" s="1"/>
  <c r="M172" i="5"/>
  <c r="N172" i="5" s="1"/>
  <c r="M168" i="5"/>
  <c r="N168" i="5" s="1"/>
  <c r="M167" i="5"/>
  <c r="N167" i="5" s="1"/>
  <c r="M166" i="5"/>
  <c r="N166" i="5" s="1"/>
  <c r="M162" i="5"/>
  <c r="N162" i="5" s="1"/>
  <c r="M161" i="5"/>
  <c r="N161" i="5" s="1"/>
  <c r="M160" i="5"/>
  <c r="N160" i="5" s="1"/>
  <c r="M156" i="5"/>
  <c r="N156" i="5" s="1"/>
  <c r="M155" i="5"/>
  <c r="N155" i="5" s="1"/>
  <c r="M154" i="5"/>
  <c r="N154" i="5" s="1"/>
  <c r="M150" i="5"/>
  <c r="N150" i="5" s="1"/>
  <c r="M149" i="5"/>
  <c r="N149" i="5" s="1"/>
  <c r="M148" i="5"/>
  <c r="N148" i="5" s="1"/>
  <c r="M144" i="5"/>
  <c r="N144" i="5" s="1"/>
  <c r="M143" i="5"/>
  <c r="N143" i="5" s="1"/>
  <c r="M142" i="5"/>
  <c r="N142" i="5" s="1"/>
  <c r="M138" i="5"/>
  <c r="N138" i="5" s="1"/>
  <c r="M137" i="5"/>
  <c r="N137" i="5" s="1"/>
  <c r="M136" i="5"/>
  <c r="N136" i="5" s="1"/>
  <c r="M132" i="5"/>
  <c r="N132" i="5" s="1"/>
  <c r="M131" i="5"/>
  <c r="N131" i="5" s="1"/>
  <c r="M130" i="5"/>
  <c r="N130" i="5" s="1"/>
  <c r="M126" i="5"/>
  <c r="N126" i="5" s="1"/>
  <c r="M125" i="5"/>
  <c r="N125" i="5" s="1"/>
  <c r="M124" i="5"/>
  <c r="N124" i="5" s="1"/>
  <c r="M120" i="5"/>
  <c r="N120" i="5" s="1"/>
  <c r="M119" i="5"/>
  <c r="N119" i="5" s="1"/>
  <c r="M118" i="5"/>
  <c r="N118" i="5" s="1"/>
  <c r="M186" i="4"/>
  <c r="M185" i="4"/>
  <c r="M184" i="4"/>
  <c r="M180" i="4"/>
  <c r="M179" i="4"/>
  <c r="M178" i="4"/>
  <c r="M174" i="4"/>
  <c r="M173" i="4"/>
  <c r="M172" i="4"/>
  <c r="M168" i="4"/>
  <c r="M167" i="4"/>
  <c r="M166" i="4"/>
  <c r="M162" i="4"/>
  <c r="M161" i="4"/>
  <c r="M160" i="4"/>
  <c r="M156" i="4"/>
  <c r="M155" i="4"/>
  <c r="M154" i="4"/>
  <c r="M150" i="4"/>
  <c r="M149" i="4"/>
  <c r="M148" i="4"/>
  <c r="M144" i="4"/>
  <c r="M143" i="4"/>
  <c r="M142" i="4"/>
  <c r="M138" i="4"/>
  <c r="M137" i="4"/>
  <c r="M136" i="4"/>
  <c r="M132" i="4"/>
  <c r="M131" i="4"/>
  <c r="M130" i="4"/>
  <c r="M126" i="4"/>
  <c r="M125" i="4"/>
  <c r="M124" i="4"/>
  <c r="M120" i="4"/>
  <c r="M119" i="4"/>
  <c r="M118" i="4"/>
  <c r="M114" i="4"/>
  <c r="M113" i="4"/>
  <c r="M112" i="4"/>
  <c r="M108" i="4"/>
  <c r="M107" i="4"/>
  <c r="M106" i="4"/>
  <c r="M102" i="4"/>
  <c r="M101" i="4"/>
  <c r="M100" i="4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68" i="6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192" i="4"/>
  <c r="M4" i="6" l="1"/>
  <c r="M5" i="6"/>
  <c r="M6" i="6"/>
  <c r="M7" i="6"/>
  <c r="M9" i="6"/>
  <c r="M10" i="6"/>
  <c r="M11" i="6"/>
  <c r="M12" i="6"/>
  <c r="M13" i="6"/>
  <c r="M15" i="6"/>
  <c r="M16" i="6"/>
  <c r="M17" i="6"/>
  <c r="M18" i="6"/>
  <c r="M19" i="6"/>
  <c r="M21" i="6"/>
  <c r="M22" i="6"/>
  <c r="M23" i="6"/>
  <c r="M24" i="6"/>
  <c r="M25" i="6"/>
  <c r="M27" i="6"/>
  <c r="M28" i="6"/>
  <c r="M29" i="6"/>
  <c r="M30" i="6"/>
  <c r="M31" i="6"/>
  <c r="M33" i="6"/>
  <c r="M34" i="6"/>
  <c r="M35" i="6"/>
  <c r="M36" i="6"/>
  <c r="M37" i="6"/>
  <c r="M39" i="6"/>
  <c r="M40" i="6"/>
  <c r="M41" i="6"/>
  <c r="M42" i="6"/>
  <c r="M43" i="6"/>
  <c r="M45" i="6"/>
  <c r="M46" i="6"/>
  <c r="M47" i="6"/>
  <c r="M48" i="6"/>
  <c r="M49" i="6"/>
  <c r="M51" i="6"/>
  <c r="M52" i="6"/>
  <c r="M53" i="6"/>
  <c r="M54" i="6"/>
  <c r="M55" i="6"/>
  <c r="M57" i="6"/>
  <c r="M58" i="6"/>
  <c r="M59" i="6"/>
  <c r="M60" i="6"/>
  <c r="M61" i="6"/>
  <c r="M63" i="6"/>
  <c r="M64" i="6"/>
  <c r="M65" i="6"/>
  <c r="M66" i="6"/>
  <c r="M67" i="6"/>
  <c r="M69" i="6"/>
  <c r="M70" i="6"/>
  <c r="M71" i="6"/>
  <c r="M72" i="6"/>
  <c r="M73" i="6"/>
  <c r="M75" i="6"/>
  <c r="M76" i="6"/>
  <c r="M77" i="6"/>
  <c r="M78" i="6"/>
  <c r="M79" i="6"/>
  <c r="M81" i="6"/>
  <c r="M82" i="6"/>
  <c r="M83" i="6"/>
  <c r="M84" i="6"/>
  <c r="M85" i="6"/>
  <c r="M87" i="6"/>
  <c r="M88" i="6"/>
  <c r="M89" i="6"/>
  <c r="M90" i="6"/>
  <c r="M91" i="6"/>
  <c r="M93" i="6"/>
  <c r="M94" i="6"/>
  <c r="M95" i="6"/>
  <c r="M96" i="6"/>
  <c r="M97" i="6"/>
  <c r="M99" i="6"/>
  <c r="M100" i="6"/>
  <c r="M101" i="6"/>
  <c r="M102" i="6"/>
  <c r="M103" i="6"/>
  <c r="M105" i="6"/>
  <c r="M106" i="6"/>
  <c r="M107" i="6"/>
  <c r="M108" i="6"/>
  <c r="M109" i="6"/>
  <c r="M111" i="6"/>
  <c r="M112" i="6"/>
  <c r="M113" i="6"/>
  <c r="M114" i="6"/>
  <c r="M115" i="6"/>
  <c r="M117" i="6"/>
  <c r="M118" i="6"/>
  <c r="M119" i="6"/>
  <c r="M120" i="6"/>
  <c r="M121" i="6"/>
  <c r="M123" i="6"/>
  <c r="M124" i="6"/>
  <c r="M125" i="6"/>
  <c r="M126" i="6"/>
  <c r="M127" i="6"/>
  <c r="M3" i="6"/>
  <c r="M4" i="5"/>
  <c r="M5" i="5"/>
  <c r="M6" i="5"/>
  <c r="M7" i="5"/>
  <c r="M9" i="5"/>
  <c r="M10" i="5"/>
  <c r="M11" i="5"/>
  <c r="M12" i="5"/>
  <c r="M13" i="5"/>
  <c r="M15" i="5"/>
  <c r="M16" i="5"/>
  <c r="M17" i="5"/>
  <c r="M18" i="5"/>
  <c r="M19" i="5"/>
  <c r="M21" i="5"/>
  <c r="M22" i="5"/>
  <c r="M23" i="5"/>
  <c r="M24" i="5"/>
  <c r="M25" i="5"/>
  <c r="M27" i="5"/>
  <c r="M28" i="5"/>
  <c r="M29" i="5"/>
  <c r="M30" i="5"/>
  <c r="M31" i="5"/>
  <c r="M33" i="5"/>
  <c r="M34" i="5"/>
  <c r="M35" i="5"/>
  <c r="M36" i="5"/>
  <c r="M37" i="5"/>
  <c r="M39" i="5"/>
  <c r="M40" i="5"/>
  <c r="M41" i="5"/>
  <c r="M42" i="5"/>
  <c r="M43" i="5"/>
  <c r="M45" i="5"/>
  <c r="M46" i="5"/>
  <c r="M47" i="5"/>
  <c r="M48" i="5"/>
  <c r="M49" i="5"/>
  <c r="M51" i="5"/>
  <c r="M52" i="5"/>
  <c r="M53" i="5"/>
  <c r="M54" i="5"/>
  <c r="M55" i="5"/>
  <c r="M57" i="5"/>
  <c r="M58" i="5"/>
  <c r="M59" i="5"/>
  <c r="M60" i="5"/>
  <c r="M61" i="5"/>
  <c r="M63" i="5"/>
  <c r="M64" i="5"/>
  <c r="M65" i="5"/>
  <c r="M66" i="5"/>
  <c r="M67" i="5"/>
  <c r="M69" i="5"/>
  <c r="M70" i="5"/>
  <c r="M71" i="5"/>
  <c r="M72" i="5"/>
  <c r="M73" i="5"/>
  <c r="M75" i="5"/>
  <c r="M76" i="5"/>
  <c r="M77" i="5"/>
  <c r="M78" i="5"/>
  <c r="M79" i="5"/>
  <c r="M81" i="5"/>
  <c r="M82" i="5"/>
  <c r="M83" i="5"/>
  <c r="M84" i="5"/>
  <c r="M85" i="5"/>
  <c r="M87" i="5"/>
  <c r="M88" i="5"/>
  <c r="M89" i="5"/>
  <c r="M90" i="5"/>
  <c r="M91" i="5"/>
  <c r="M93" i="5"/>
  <c r="M94" i="5"/>
  <c r="M95" i="5"/>
  <c r="M96" i="5"/>
  <c r="M97" i="5"/>
  <c r="M99" i="5"/>
  <c r="M100" i="5"/>
  <c r="M101" i="5"/>
  <c r="M102" i="5"/>
  <c r="M103" i="5"/>
  <c r="M105" i="5"/>
  <c r="M106" i="5"/>
  <c r="M107" i="5"/>
  <c r="M108" i="5"/>
  <c r="M109" i="5"/>
  <c r="M3" i="5"/>
  <c r="M4" i="4"/>
  <c r="M5" i="4"/>
  <c r="M6" i="4"/>
  <c r="M7" i="4"/>
  <c r="M9" i="4"/>
  <c r="M10" i="4"/>
  <c r="M11" i="4"/>
  <c r="M12" i="4"/>
  <c r="M13" i="4"/>
  <c r="M15" i="4"/>
  <c r="M16" i="4"/>
  <c r="M17" i="4"/>
  <c r="M18" i="4"/>
  <c r="M19" i="4"/>
  <c r="M21" i="4"/>
  <c r="M22" i="4"/>
  <c r="M23" i="4"/>
  <c r="M24" i="4"/>
  <c r="M25" i="4"/>
  <c r="M27" i="4"/>
  <c r="M28" i="4"/>
  <c r="M29" i="4"/>
  <c r="M30" i="4"/>
  <c r="M31" i="4"/>
  <c r="M33" i="4"/>
  <c r="M34" i="4"/>
  <c r="M35" i="4"/>
  <c r="M36" i="4"/>
  <c r="M37" i="4"/>
  <c r="M39" i="4"/>
  <c r="M40" i="4"/>
  <c r="M41" i="4"/>
  <c r="M42" i="4"/>
  <c r="M43" i="4"/>
  <c r="M45" i="4"/>
  <c r="M46" i="4"/>
  <c r="M47" i="4"/>
  <c r="M48" i="4"/>
  <c r="M49" i="4"/>
  <c r="M51" i="4"/>
  <c r="M52" i="4"/>
  <c r="M53" i="4"/>
  <c r="M54" i="4"/>
  <c r="M55" i="4"/>
  <c r="M57" i="4"/>
  <c r="M58" i="4"/>
  <c r="M59" i="4"/>
  <c r="M60" i="4"/>
  <c r="M61" i="4"/>
  <c r="M63" i="4"/>
  <c r="M64" i="4"/>
  <c r="M65" i="4"/>
  <c r="M66" i="4"/>
  <c r="M67" i="4"/>
  <c r="M69" i="4"/>
  <c r="M70" i="4"/>
  <c r="M71" i="4"/>
  <c r="M72" i="4"/>
  <c r="M73" i="4"/>
  <c r="M75" i="4"/>
  <c r="M76" i="4"/>
  <c r="M77" i="4"/>
  <c r="M78" i="4"/>
  <c r="M79" i="4"/>
  <c r="M81" i="4"/>
  <c r="M82" i="4"/>
  <c r="M83" i="4"/>
  <c r="M84" i="4"/>
  <c r="M85" i="4"/>
  <c r="M87" i="4"/>
  <c r="M88" i="4"/>
  <c r="M89" i="4"/>
  <c r="M90" i="4"/>
  <c r="M91" i="4"/>
  <c r="M3" i="4"/>
  <c r="N80" i="3"/>
  <c r="N81" i="3"/>
  <c r="N85" i="3"/>
  <c r="N86" i="3"/>
  <c r="N87" i="3"/>
  <c r="N91" i="3"/>
  <c r="N92" i="3"/>
  <c r="N93" i="3"/>
  <c r="N97" i="3"/>
  <c r="N98" i="3"/>
  <c r="N99" i="3"/>
  <c r="N103" i="3"/>
  <c r="N104" i="3"/>
  <c r="N105" i="3"/>
  <c r="N109" i="3"/>
  <c r="N110" i="3"/>
  <c r="N111" i="3"/>
  <c r="N115" i="3"/>
  <c r="N116" i="3"/>
  <c r="N117" i="3"/>
  <c r="N121" i="3"/>
  <c r="N122" i="3"/>
  <c r="N123" i="3"/>
  <c r="N127" i="3"/>
  <c r="N128" i="3"/>
  <c r="N129" i="3"/>
  <c r="N133" i="3"/>
  <c r="N134" i="3"/>
  <c r="N135" i="3"/>
  <c r="N139" i="3"/>
  <c r="N140" i="3"/>
  <c r="N141" i="3"/>
  <c r="N145" i="3"/>
  <c r="N146" i="3"/>
  <c r="N147" i="3"/>
  <c r="C158" i="3"/>
  <c r="C159" i="3"/>
  <c r="C160" i="3"/>
  <c r="C161" i="3"/>
  <c r="C162" i="3"/>
  <c r="C163" i="3"/>
  <c r="C164" i="3"/>
  <c r="C165" i="3"/>
  <c r="C166" i="3"/>
  <c r="C167" i="3"/>
  <c r="C168" i="3"/>
  <c r="C157" i="3"/>
  <c r="M150" i="3"/>
  <c r="N150" i="3" s="1"/>
  <c r="M149" i="3"/>
  <c r="N149" i="3" s="1"/>
  <c r="M148" i="3"/>
  <c r="N148" i="3" s="1"/>
  <c r="M144" i="3"/>
  <c r="N144" i="3" s="1"/>
  <c r="M143" i="3"/>
  <c r="N143" i="3" s="1"/>
  <c r="M142" i="3"/>
  <c r="N142" i="3" s="1"/>
  <c r="M138" i="3"/>
  <c r="N138" i="3" s="1"/>
  <c r="M137" i="3"/>
  <c r="N137" i="3" s="1"/>
  <c r="M136" i="3"/>
  <c r="N136" i="3" s="1"/>
  <c r="M132" i="3"/>
  <c r="N132" i="3" s="1"/>
  <c r="M131" i="3"/>
  <c r="N131" i="3" s="1"/>
  <c r="M130" i="3"/>
  <c r="N130" i="3" s="1"/>
  <c r="M126" i="3"/>
  <c r="N126" i="3" s="1"/>
  <c r="M125" i="3"/>
  <c r="N125" i="3" s="1"/>
  <c r="M124" i="3"/>
  <c r="N124" i="3" s="1"/>
  <c r="M120" i="3"/>
  <c r="N120" i="3" s="1"/>
  <c r="M119" i="3"/>
  <c r="N119" i="3" s="1"/>
  <c r="M118" i="3"/>
  <c r="N118" i="3" s="1"/>
  <c r="M114" i="3"/>
  <c r="N114" i="3" s="1"/>
  <c r="M113" i="3"/>
  <c r="N113" i="3" s="1"/>
  <c r="M112" i="3"/>
  <c r="N112" i="3" s="1"/>
  <c r="M108" i="3"/>
  <c r="N108" i="3" s="1"/>
  <c r="M107" i="3"/>
  <c r="N107" i="3" s="1"/>
  <c r="M106" i="3"/>
  <c r="N106" i="3" s="1"/>
  <c r="M102" i="3"/>
  <c r="N102" i="3" s="1"/>
  <c r="M101" i="3"/>
  <c r="N101" i="3" s="1"/>
  <c r="M100" i="3"/>
  <c r="N100" i="3" s="1"/>
  <c r="M96" i="3"/>
  <c r="N96" i="3" s="1"/>
  <c r="M95" i="3"/>
  <c r="N95" i="3" s="1"/>
  <c r="M94" i="3"/>
  <c r="N94" i="3" s="1"/>
  <c r="M90" i="3"/>
  <c r="N90" i="3" s="1"/>
  <c r="M89" i="3"/>
  <c r="N89" i="3" s="1"/>
  <c r="M88" i="3"/>
  <c r="N88" i="3" s="1"/>
  <c r="M84" i="3"/>
  <c r="N84" i="3" s="1"/>
  <c r="M83" i="3"/>
  <c r="N83" i="3" s="1"/>
  <c r="M82" i="3"/>
  <c r="N82" i="3" s="1"/>
  <c r="M4" i="3"/>
  <c r="M5" i="3"/>
  <c r="M6" i="3"/>
  <c r="M7" i="3"/>
  <c r="M9" i="3"/>
  <c r="M10" i="3"/>
  <c r="M11" i="3"/>
  <c r="M12" i="3"/>
  <c r="M13" i="3"/>
  <c r="M15" i="3"/>
  <c r="M16" i="3"/>
  <c r="M17" i="3"/>
  <c r="M18" i="3"/>
  <c r="M19" i="3"/>
  <c r="M21" i="3"/>
  <c r="M22" i="3"/>
  <c r="M23" i="3"/>
  <c r="M24" i="3"/>
  <c r="M25" i="3"/>
  <c r="M27" i="3"/>
  <c r="M28" i="3"/>
  <c r="M29" i="3"/>
  <c r="M30" i="3"/>
  <c r="M31" i="3"/>
  <c r="M33" i="3"/>
  <c r="M34" i="3"/>
  <c r="M35" i="3"/>
  <c r="M36" i="3"/>
  <c r="M37" i="3"/>
  <c r="M39" i="3"/>
  <c r="M40" i="3"/>
  <c r="M41" i="3"/>
  <c r="M42" i="3"/>
  <c r="M43" i="3"/>
  <c r="M45" i="3"/>
  <c r="M46" i="3"/>
  <c r="M47" i="3"/>
  <c r="M48" i="3"/>
  <c r="M49" i="3"/>
  <c r="M51" i="3"/>
  <c r="M52" i="3"/>
  <c r="M53" i="3"/>
  <c r="M54" i="3"/>
  <c r="M55" i="3"/>
  <c r="M57" i="3"/>
  <c r="M58" i="3"/>
  <c r="M59" i="3"/>
  <c r="M60" i="3"/>
  <c r="M61" i="3"/>
  <c r="M63" i="3"/>
  <c r="M64" i="3"/>
  <c r="M65" i="3"/>
  <c r="M66" i="3"/>
  <c r="M67" i="3"/>
  <c r="M69" i="3"/>
  <c r="M70" i="3"/>
  <c r="M71" i="3"/>
  <c r="M72" i="3"/>
  <c r="M73" i="3"/>
  <c r="M3" i="3"/>
  <c r="M3" i="2"/>
  <c r="N62" i="2"/>
  <c r="N63" i="2"/>
  <c r="N67" i="2"/>
  <c r="N68" i="2"/>
  <c r="N69" i="2"/>
  <c r="N73" i="2"/>
  <c r="N74" i="2"/>
  <c r="N75" i="2"/>
  <c r="N79" i="2"/>
  <c r="N80" i="2"/>
  <c r="N81" i="2"/>
  <c r="N85" i="2"/>
  <c r="N86" i="2"/>
  <c r="N87" i="2"/>
  <c r="N91" i="2"/>
  <c r="N92" i="2"/>
  <c r="N93" i="2"/>
  <c r="N97" i="2"/>
  <c r="N98" i="2"/>
  <c r="N99" i="2"/>
  <c r="N103" i="2"/>
  <c r="N104" i="2"/>
  <c r="N105" i="2"/>
  <c r="N109" i="2"/>
  <c r="N110" i="2"/>
  <c r="N111" i="2"/>
  <c r="N61" i="2"/>
  <c r="M4" i="1"/>
  <c r="M5" i="1"/>
  <c r="M6" i="1"/>
  <c r="M7" i="1"/>
  <c r="M9" i="1"/>
  <c r="M10" i="1"/>
  <c r="M11" i="1"/>
  <c r="M12" i="1"/>
  <c r="M13" i="1"/>
  <c r="M15" i="1"/>
  <c r="M16" i="1"/>
  <c r="M17" i="1"/>
  <c r="M18" i="1"/>
  <c r="M19" i="1"/>
  <c r="M21" i="1"/>
  <c r="M22" i="1"/>
  <c r="M23" i="1"/>
  <c r="M24" i="1"/>
  <c r="M25" i="1"/>
  <c r="M27" i="1"/>
  <c r="M28" i="1"/>
  <c r="M29" i="1"/>
  <c r="M30" i="1"/>
  <c r="M31" i="1"/>
  <c r="M33" i="1"/>
  <c r="M34" i="1"/>
  <c r="M35" i="1"/>
  <c r="M36" i="1"/>
  <c r="M37" i="1"/>
  <c r="M3" i="1"/>
  <c r="M9" i="2"/>
  <c r="M10" i="2"/>
  <c r="M11" i="2"/>
  <c r="M12" i="2"/>
  <c r="M13" i="2"/>
  <c r="M15" i="2"/>
  <c r="M16" i="2"/>
  <c r="M17" i="2"/>
  <c r="M18" i="2"/>
  <c r="M19" i="2"/>
  <c r="M21" i="2"/>
  <c r="M22" i="2"/>
  <c r="M23" i="2"/>
  <c r="M24" i="2"/>
  <c r="M25" i="2"/>
  <c r="M27" i="2"/>
  <c r="M28" i="2"/>
  <c r="M29" i="2"/>
  <c r="M30" i="2"/>
  <c r="M31" i="2"/>
  <c r="M33" i="2"/>
  <c r="M34" i="2"/>
  <c r="M35" i="2"/>
  <c r="M36" i="2"/>
  <c r="M37" i="2"/>
  <c r="M39" i="2"/>
  <c r="M40" i="2"/>
  <c r="M41" i="2"/>
  <c r="M42" i="2"/>
  <c r="M43" i="2"/>
  <c r="M45" i="2"/>
  <c r="M46" i="2"/>
  <c r="M47" i="2"/>
  <c r="M48" i="2"/>
  <c r="M49" i="2"/>
  <c r="M51" i="2"/>
  <c r="M52" i="2"/>
  <c r="M53" i="2"/>
  <c r="M54" i="2"/>
  <c r="M55" i="2"/>
  <c r="M4" i="2"/>
  <c r="M5" i="2"/>
  <c r="M6" i="2"/>
  <c r="M7" i="2"/>
  <c r="M114" i="2" l="1"/>
  <c r="N114" i="2" s="1"/>
  <c r="M113" i="2"/>
  <c r="N113" i="2" s="1"/>
  <c r="M112" i="2"/>
  <c r="N112" i="2" s="1"/>
  <c r="M108" i="2"/>
  <c r="N108" i="2" s="1"/>
  <c r="M107" i="2"/>
  <c r="N107" i="2" s="1"/>
  <c r="M106" i="2"/>
  <c r="N106" i="2" s="1"/>
  <c r="M102" i="2"/>
  <c r="N102" i="2" s="1"/>
  <c r="M101" i="2"/>
  <c r="N101" i="2" s="1"/>
  <c r="M100" i="2"/>
  <c r="N100" i="2" s="1"/>
  <c r="M96" i="2"/>
  <c r="N96" i="2" s="1"/>
  <c r="M95" i="2"/>
  <c r="N95" i="2" s="1"/>
  <c r="M94" i="2"/>
  <c r="N94" i="2" s="1"/>
  <c r="M90" i="2"/>
  <c r="N90" i="2" s="1"/>
  <c r="M89" i="2"/>
  <c r="N89" i="2" s="1"/>
  <c r="M88" i="2"/>
  <c r="N88" i="2" s="1"/>
  <c r="M84" i="2"/>
  <c r="N84" i="2" s="1"/>
  <c r="M83" i="2"/>
  <c r="N83" i="2" s="1"/>
  <c r="M82" i="2"/>
  <c r="N82" i="2" s="1"/>
  <c r="M78" i="2"/>
  <c r="N78" i="2" s="1"/>
  <c r="M77" i="2"/>
  <c r="N77" i="2" s="1"/>
  <c r="M76" i="2"/>
  <c r="N76" i="2" s="1"/>
  <c r="M72" i="2"/>
  <c r="N72" i="2" s="1"/>
  <c r="M71" i="2"/>
  <c r="N71" i="2" s="1"/>
  <c r="M70" i="2"/>
  <c r="N70" i="2" s="1"/>
  <c r="M66" i="2"/>
  <c r="N66" i="2" s="1"/>
  <c r="M65" i="2"/>
  <c r="N65" i="2" s="1"/>
  <c r="M64" i="2"/>
  <c r="N64" i="2" s="1"/>
  <c r="Q44" i="1" l="1"/>
  <c r="Q45" i="1"/>
  <c r="Q46" i="1"/>
  <c r="Q47" i="1"/>
  <c r="Q48" i="1"/>
  <c r="Q50" i="1"/>
  <c r="Q51" i="1"/>
  <c r="Q52" i="1"/>
  <c r="Q53" i="1"/>
  <c r="Q54" i="1"/>
  <c r="Q55" i="1"/>
  <c r="Q57" i="1"/>
  <c r="Q58" i="1"/>
  <c r="Q59" i="1"/>
  <c r="Q60" i="1"/>
  <c r="Q61" i="1"/>
  <c r="Q62" i="1"/>
  <c r="Q64" i="1"/>
  <c r="Q65" i="1"/>
  <c r="Q66" i="1"/>
  <c r="Q67" i="1"/>
  <c r="Q68" i="1"/>
  <c r="Q69" i="1"/>
  <c r="Q71" i="1"/>
  <c r="Q72" i="1"/>
  <c r="Q73" i="1"/>
  <c r="Q74" i="1"/>
  <c r="Q75" i="1"/>
  <c r="Q76" i="1"/>
  <c r="Q78" i="1"/>
  <c r="Q79" i="1"/>
  <c r="Q80" i="1"/>
  <c r="Q81" i="1"/>
  <c r="Q82" i="1"/>
  <c r="Q83" i="1"/>
  <c r="Q43" i="1"/>
  <c r="K258" i="6" l="1"/>
  <c r="L258" i="6" s="1"/>
  <c r="J258" i="6"/>
  <c r="K257" i="6"/>
  <c r="L257" i="6" s="1"/>
  <c r="J257" i="6"/>
  <c r="K256" i="6"/>
  <c r="L256" i="6" s="1"/>
  <c r="J256" i="6"/>
  <c r="L255" i="6"/>
  <c r="J255" i="6"/>
  <c r="L254" i="6"/>
  <c r="J254" i="6"/>
  <c r="L253" i="6"/>
  <c r="J253" i="6"/>
  <c r="K252" i="6"/>
  <c r="L252" i="6" s="1"/>
  <c r="J252" i="6"/>
  <c r="K251" i="6"/>
  <c r="L251" i="6" s="1"/>
  <c r="J251" i="6"/>
  <c r="K250" i="6"/>
  <c r="L250" i="6" s="1"/>
  <c r="J250" i="6"/>
  <c r="L249" i="6"/>
  <c r="J249" i="6"/>
  <c r="L248" i="6"/>
  <c r="J248" i="6"/>
  <c r="L247" i="6"/>
  <c r="J247" i="6"/>
  <c r="K246" i="6"/>
  <c r="L246" i="6" s="1"/>
  <c r="J246" i="6"/>
  <c r="K245" i="6"/>
  <c r="L245" i="6" s="1"/>
  <c r="J245" i="6"/>
  <c r="K244" i="6"/>
  <c r="L244" i="6" s="1"/>
  <c r="J244" i="6"/>
  <c r="L243" i="6"/>
  <c r="J243" i="6"/>
  <c r="L242" i="6"/>
  <c r="J242" i="6"/>
  <c r="L241" i="6"/>
  <c r="J241" i="6"/>
  <c r="K240" i="6"/>
  <c r="L240" i="6" s="1"/>
  <c r="J240" i="6"/>
  <c r="K239" i="6"/>
  <c r="L239" i="6" s="1"/>
  <c r="J239" i="6"/>
  <c r="K238" i="6"/>
  <c r="L238" i="6" s="1"/>
  <c r="J238" i="6"/>
  <c r="L237" i="6"/>
  <c r="J237" i="6"/>
  <c r="L236" i="6"/>
  <c r="J236" i="6"/>
  <c r="L235" i="6"/>
  <c r="J235" i="6"/>
  <c r="K234" i="6"/>
  <c r="L234" i="6" s="1"/>
  <c r="J234" i="6"/>
  <c r="K233" i="6"/>
  <c r="L233" i="6" s="1"/>
  <c r="J233" i="6"/>
  <c r="K232" i="6"/>
  <c r="L232" i="6" s="1"/>
  <c r="J232" i="6"/>
  <c r="L231" i="6"/>
  <c r="J231" i="6"/>
  <c r="L230" i="6"/>
  <c r="J230" i="6"/>
  <c r="L229" i="6"/>
  <c r="J229" i="6"/>
  <c r="K228" i="6"/>
  <c r="L228" i="6" s="1"/>
  <c r="J228" i="6"/>
  <c r="K227" i="6"/>
  <c r="L227" i="6" s="1"/>
  <c r="J227" i="6"/>
  <c r="L226" i="6"/>
  <c r="J226" i="6"/>
  <c r="L225" i="6"/>
  <c r="J225" i="6"/>
  <c r="L224" i="6"/>
  <c r="J224" i="6"/>
  <c r="L223" i="6"/>
  <c r="J223" i="6"/>
  <c r="K222" i="6"/>
  <c r="L222" i="6" s="1"/>
  <c r="J222" i="6"/>
  <c r="K221" i="6"/>
  <c r="L221" i="6" s="1"/>
  <c r="J221" i="6"/>
  <c r="K220" i="6"/>
  <c r="L220" i="6" s="1"/>
  <c r="J220" i="6"/>
  <c r="L219" i="6"/>
  <c r="J219" i="6"/>
  <c r="L218" i="6"/>
  <c r="J218" i="6"/>
  <c r="L217" i="6"/>
  <c r="J217" i="6"/>
  <c r="K216" i="6"/>
  <c r="L216" i="6" s="1"/>
  <c r="J216" i="6"/>
  <c r="K215" i="6"/>
  <c r="L215" i="6" s="1"/>
  <c r="J215" i="6"/>
  <c r="K214" i="6"/>
  <c r="L214" i="6" s="1"/>
  <c r="J214" i="6"/>
  <c r="L213" i="6"/>
  <c r="J213" i="6"/>
  <c r="L212" i="6"/>
  <c r="J212" i="6"/>
  <c r="L211" i="6"/>
  <c r="J211" i="6"/>
  <c r="K210" i="6"/>
  <c r="L210" i="6" s="1"/>
  <c r="J210" i="6"/>
  <c r="K209" i="6"/>
  <c r="L209" i="6" s="1"/>
  <c r="J209" i="6"/>
  <c r="K208" i="6"/>
  <c r="L208" i="6" s="1"/>
  <c r="J208" i="6"/>
  <c r="L207" i="6"/>
  <c r="J207" i="6"/>
  <c r="L206" i="6"/>
  <c r="J206" i="6"/>
  <c r="L205" i="6"/>
  <c r="J205" i="6"/>
  <c r="K204" i="6"/>
  <c r="L204" i="6" s="1"/>
  <c r="J204" i="6"/>
  <c r="K203" i="6"/>
  <c r="L203" i="6" s="1"/>
  <c r="J203" i="6"/>
  <c r="K202" i="6"/>
  <c r="L202" i="6" s="1"/>
  <c r="J202" i="6"/>
  <c r="L201" i="6"/>
  <c r="J201" i="6"/>
  <c r="L200" i="6"/>
  <c r="J200" i="6"/>
  <c r="L199" i="6"/>
  <c r="J199" i="6"/>
  <c r="K198" i="6"/>
  <c r="L198" i="6" s="1"/>
  <c r="J198" i="6"/>
  <c r="K197" i="6"/>
  <c r="L197" i="6" s="1"/>
  <c r="J197" i="6"/>
  <c r="K196" i="6"/>
  <c r="L196" i="6" s="1"/>
  <c r="J196" i="6"/>
  <c r="L195" i="6"/>
  <c r="J195" i="6"/>
  <c r="L194" i="6"/>
  <c r="J194" i="6"/>
  <c r="L193" i="6"/>
  <c r="J193" i="6"/>
  <c r="K192" i="6"/>
  <c r="L192" i="6" s="1"/>
  <c r="J192" i="6"/>
  <c r="K191" i="6"/>
  <c r="L191" i="6" s="1"/>
  <c r="J191" i="6"/>
  <c r="K190" i="6"/>
  <c r="L190" i="6" s="1"/>
  <c r="J190" i="6"/>
  <c r="L189" i="6"/>
  <c r="J189" i="6"/>
  <c r="L188" i="6"/>
  <c r="J188" i="6"/>
  <c r="L187" i="6"/>
  <c r="J187" i="6"/>
  <c r="K186" i="6"/>
  <c r="L186" i="6" s="1"/>
  <c r="J186" i="6"/>
  <c r="K185" i="6"/>
  <c r="L185" i="6" s="1"/>
  <c r="J185" i="6"/>
  <c r="K184" i="6"/>
  <c r="L184" i="6" s="1"/>
  <c r="J184" i="6"/>
  <c r="L183" i="6"/>
  <c r="J183" i="6"/>
  <c r="L182" i="6"/>
  <c r="J182" i="6"/>
  <c r="L181" i="6"/>
  <c r="J181" i="6"/>
  <c r="K180" i="6"/>
  <c r="L180" i="6" s="1"/>
  <c r="J180" i="6"/>
  <c r="K179" i="6"/>
  <c r="L179" i="6" s="1"/>
  <c r="J179" i="6"/>
  <c r="K178" i="6"/>
  <c r="L178" i="6" s="1"/>
  <c r="J178" i="6"/>
  <c r="L177" i="6"/>
  <c r="J177" i="6"/>
  <c r="L176" i="6"/>
  <c r="J176" i="6"/>
  <c r="L175" i="6"/>
  <c r="J175" i="6"/>
  <c r="K174" i="6"/>
  <c r="L174" i="6" s="1"/>
  <c r="J174" i="6"/>
  <c r="K173" i="6"/>
  <c r="L173" i="6" s="1"/>
  <c r="J173" i="6"/>
  <c r="K172" i="6"/>
  <c r="L172" i="6" s="1"/>
  <c r="J172" i="6"/>
  <c r="L171" i="6"/>
  <c r="J171" i="6"/>
  <c r="L170" i="6"/>
  <c r="J170" i="6"/>
  <c r="L169" i="6"/>
  <c r="J169" i="6"/>
  <c r="K168" i="6"/>
  <c r="L168" i="6" s="1"/>
  <c r="J168" i="6"/>
  <c r="K167" i="6"/>
  <c r="L167" i="6" s="1"/>
  <c r="J167" i="6"/>
  <c r="K166" i="6"/>
  <c r="L166" i="6" s="1"/>
  <c r="J166" i="6"/>
  <c r="L165" i="6"/>
  <c r="J165" i="6"/>
  <c r="L164" i="6"/>
  <c r="J164" i="6"/>
  <c r="L163" i="6"/>
  <c r="J163" i="6"/>
  <c r="K162" i="6"/>
  <c r="L162" i="6" s="1"/>
  <c r="J162" i="6"/>
  <c r="K161" i="6"/>
  <c r="L161" i="6" s="1"/>
  <c r="J161" i="6"/>
  <c r="K160" i="6"/>
  <c r="L160" i="6" s="1"/>
  <c r="J160" i="6"/>
  <c r="L159" i="6"/>
  <c r="J159" i="6"/>
  <c r="L158" i="6"/>
  <c r="J158" i="6"/>
  <c r="L157" i="6"/>
  <c r="J157" i="6"/>
  <c r="K156" i="6"/>
  <c r="L156" i="6" s="1"/>
  <c r="J156" i="6"/>
  <c r="K155" i="6"/>
  <c r="L155" i="6" s="1"/>
  <c r="J155" i="6"/>
  <c r="K154" i="6"/>
  <c r="L154" i="6" s="1"/>
  <c r="J154" i="6"/>
  <c r="L153" i="6"/>
  <c r="J153" i="6"/>
  <c r="L152" i="6"/>
  <c r="J152" i="6"/>
  <c r="L151" i="6"/>
  <c r="J151" i="6"/>
  <c r="K150" i="6"/>
  <c r="L150" i="6" s="1"/>
  <c r="J150" i="6"/>
  <c r="K149" i="6"/>
  <c r="L149" i="6" s="1"/>
  <c r="J149" i="6"/>
  <c r="K148" i="6"/>
  <c r="L148" i="6" s="1"/>
  <c r="J148" i="6"/>
  <c r="L147" i="6"/>
  <c r="J147" i="6"/>
  <c r="L146" i="6"/>
  <c r="J146" i="6"/>
  <c r="L145" i="6"/>
  <c r="J145" i="6"/>
  <c r="K144" i="6"/>
  <c r="L144" i="6" s="1"/>
  <c r="J144" i="6"/>
  <c r="K143" i="6"/>
  <c r="L143" i="6" s="1"/>
  <c r="J143" i="6"/>
  <c r="K142" i="6"/>
  <c r="L142" i="6" s="1"/>
  <c r="J142" i="6"/>
  <c r="L141" i="6"/>
  <c r="J141" i="6"/>
  <c r="L140" i="6"/>
  <c r="J140" i="6"/>
  <c r="L139" i="6"/>
  <c r="J139" i="6"/>
  <c r="K138" i="6"/>
  <c r="L138" i="6" s="1"/>
  <c r="J138" i="6"/>
  <c r="K137" i="6"/>
  <c r="L137" i="6" s="1"/>
  <c r="J137" i="6"/>
  <c r="K136" i="6"/>
  <c r="L136" i="6" s="1"/>
  <c r="J136" i="6"/>
  <c r="L135" i="6"/>
  <c r="J135" i="6"/>
  <c r="L134" i="6"/>
  <c r="J134" i="6"/>
  <c r="J133" i="6"/>
  <c r="J127" i="6"/>
  <c r="K127" i="6" s="1"/>
  <c r="J126" i="6"/>
  <c r="J125" i="6"/>
  <c r="K125" i="6" s="1"/>
  <c r="J124" i="6"/>
  <c r="J123" i="6"/>
  <c r="J121" i="6"/>
  <c r="K121" i="6" s="1"/>
  <c r="L121" i="6" s="1"/>
  <c r="J120" i="6"/>
  <c r="J119" i="6"/>
  <c r="K119" i="6" s="1"/>
  <c r="L119" i="6" s="1"/>
  <c r="J118" i="6"/>
  <c r="J117" i="6"/>
  <c r="K117" i="6" s="1"/>
  <c r="L117" i="6" s="1"/>
  <c r="J115" i="6"/>
  <c r="J114" i="6"/>
  <c r="J113" i="6"/>
  <c r="K113" i="6" s="1"/>
  <c r="J112" i="6"/>
  <c r="J111" i="6"/>
  <c r="J109" i="6"/>
  <c r="J108" i="6"/>
  <c r="K108" i="6" s="1"/>
  <c r="J107" i="6"/>
  <c r="J106" i="6"/>
  <c r="K106" i="6" s="1"/>
  <c r="J105" i="6"/>
  <c r="J103" i="6"/>
  <c r="J102" i="6"/>
  <c r="J101" i="6"/>
  <c r="J100" i="6"/>
  <c r="K100" i="6" s="1"/>
  <c r="J99" i="6"/>
  <c r="J97" i="6"/>
  <c r="J96" i="6"/>
  <c r="K96" i="6" s="1"/>
  <c r="L96" i="6" s="1"/>
  <c r="J95" i="6"/>
  <c r="J94" i="6"/>
  <c r="K94" i="6" s="1"/>
  <c r="L94" i="6" s="1"/>
  <c r="J93" i="6"/>
  <c r="J91" i="6"/>
  <c r="J90" i="6"/>
  <c r="J89" i="6"/>
  <c r="K89" i="6" s="1"/>
  <c r="L89" i="6" s="1"/>
  <c r="J88" i="6"/>
  <c r="K88" i="6" s="1"/>
  <c r="J87" i="6"/>
  <c r="K87" i="6" s="1"/>
  <c r="L87" i="6" s="1"/>
  <c r="J85" i="6"/>
  <c r="K85" i="6" s="1"/>
  <c r="J84" i="6"/>
  <c r="J83" i="6"/>
  <c r="K83" i="6" s="1"/>
  <c r="J82" i="6"/>
  <c r="J81" i="6"/>
  <c r="K81" i="6" s="1"/>
  <c r="J79" i="6"/>
  <c r="K79" i="6" s="1"/>
  <c r="J78" i="6"/>
  <c r="J77" i="6"/>
  <c r="K77" i="6" s="1"/>
  <c r="J76" i="6"/>
  <c r="J75" i="6"/>
  <c r="K75" i="6" s="1"/>
  <c r="J73" i="6"/>
  <c r="K73" i="6" s="1"/>
  <c r="L73" i="6" s="1"/>
  <c r="J72" i="6"/>
  <c r="J71" i="6"/>
  <c r="K71" i="6" s="1"/>
  <c r="L71" i="6" s="1"/>
  <c r="J70" i="6"/>
  <c r="J69" i="6"/>
  <c r="K69" i="6" s="1"/>
  <c r="L69" i="6" s="1"/>
  <c r="J67" i="6"/>
  <c r="K67" i="6" s="1"/>
  <c r="J66" i="6"/>
  <c r="K66" i="6" s="1"/>
  <c r="L66" i="6" s="1"/>
  <c r="J65" i="6"/>
  <c r="J64" i="6"/>
  <c r="K64" i="6" s="1"/>
  <c r="L64" i="6" s="1"/>
  <c r="J63" i="6"/>
  <c r="K63" i="6" s="1"/>
  <c r="J61" i="6"/>
  <c r="J60" i="6"/>
  <c r="K60" i="6" s="1"/>
  <c r="J59" i="6"/>
  <c r="J58" i="6"/>
  <c r="K58" i="6" s="1"/>
  <c r="J57" i="6"/>
  <c r="J55" i="6"/>
  <c r="J54" i="6"/>
  <c r="K54" i="6" s="1"/>
  <c r="J53" i="6"/>
  <c r="J52" i="6"/>
  <c r="J51" i="6"/>
  <c r="J49" i="6"/>
  <c r="J48" i="6"/>
  <c r="K48" i="6" s="1"/>
  <c r="L48" i="6" s="1"/>
  <c r="J47" i="6"/>
  <c r="J46" i="6"/>
  <c r="K46" i="6" s="1"/>
  <c r="L46" i="6" s="1"/>
  <c r="J45" i="6"/>
  <c r="J43" i="6"/>
  <c r="K43" i="6" s="1"/>
  <c r="L43" i="6" s="1"/>
  <c r="J42" i="6"/>
  <c r="K42" i="6" s="1"/>
  <c r="J41" i="6"/>
  <c r="K41" i="6" s="1"/>
  <c r="L41" i="6" s="1"/>
  <c r="J40" i="6"/>
  <c r="J39" i="6"/>
  <c r="K39" i="6" s="1"/>
  <c r="L39" i="6" s="1"/>
  <c r="J37" i="6"/>
  <c r="K37" i="6" s="1"/>
  <c r="J36" i="6"/>
  <c r="J35" i="6"/>
  <c r="K35" i="6" s="1"/>
  <c r="J34" i="6"/>
  <c r="J33" i="6"/>
  <c r="K33" i="6" s="1"/>
  <c r="J31" i="6"/>
  <c r="K31" i="6" s="1"/>
  <c r="L31" i="6" s="1"/>
  <c r="J30" i="6"/>
  <c r="J29" i="6"/>
  <c r="K29" i="6" s="1"/>
  <c r="L29" i="6" s="1"/>
  <c r="J28" i="6"/>
  <c r="K27" i="6"/>
  <c r="L27" i="6" s="1"/>
  <c r="J27" i="6"/>
  <c r="J25" i="6"/>
  <c r="J24" i="6"/>
  <c r="J23" i="6"/>
  <c r="J22" i="6"/>
  <c r="J21" i="6"/>
  <c r="J19" i="6"/>
  <c r="J18" i="6"/>
  <c r="J17" i="6"/>
  <c r="J16" i="6"/>
  <c r="J15" i="6"/>
  <c r="J13" i="6"/>
  <c r="J12" i="6"/>
  <c r="J11" i="6"/>
  <c r="J10" i="6"/>
  <c r="J9" i="6"/>
  <c r="K6" i="6"/>
  <c r="L6" i="6" s="1"/>
  <c r="K4" i="6"/>
  <c r="L4" i="6" s="1"/>
  <c r="K23" i="6" l="1"/>
  <c r="L23" i="6" s="1"/>
  <c r="K25" i="6"/>
  <c r="L25" i="6" s="1"/>
  <c r="Q25" i="6" s="1"/>
  <c r="K21" i="6"/>
  <c r="L21" i="6" s="1"/>
  <c r="Q20" i="6" s="1"/>
  <c r="K19" i="6"/>
  <c r="L19" i="6" s="1"/>
  <c r="Q19" i="6" s="1"/>
  <c r="K17" i="6"/>
  <c r="L17" i="6" s="1"/>
  <c r="K15" i="6"/>
  <c r="L15" i="6" s="1"/>
  <c r="Q14" i="6" s="1"/>
  <c r="K10" i="6"/>
  <c r="L10" i="6" s="1"/>
  <c r="K12" i="6"/>
  <c r="L12" i="6" s="1"/>
  <c r="K114" i="6"/>
  <c r="L114" i="6" s="1"/>
  <c r="L42" i="6"/>
  <c r="Q42" i="6" s="1"/>
  <c r="K90" i="6"/>
  <c r="L90" i="6" s="1"/>
  <c r="Q89" i="6" s="1"/>
  <c r="K102" i="6"/>
  <c r="L102" i="6" s="1"/>
  <c r="K111" i="6"/>
  <c r="L111" i="6" s="1"/>
  <c r="Q110" i="6" s="1"/>
  <c r="K65" i="6"/>
  <c r="L65" i="6" s="1"/>
  <c r="K91" i="6"/>
  <c r="L91" i="6" s="1"/>
  <c r="K112" i="6"/>
  <c r="L112" i="6" s="1"/>
  <c r="K115" i="6"/>
  <c r="L115" i="6" s="1"/>
  <c r="Q115" i="6" s="1"/>
  <c r="L77" i="6"/>
  <c r="L123" i="6"/>
  <c r="Q122" i="6" s="1"/>
  <c r="Q38" i="6"/>
  <c r="Q68" i="6"/>
  <c r="L127" i="6"/>
  <c r="K52" i="6"/>
  <c r="L52" i="6" s="1"/>
  <c r="L67" i="6"/>
  <c r="Q66" i="6" s="1"/>
  <c r="L79" i="6"/>
  <c r="Q79" i="6" s="1"/>
  <c r="L88" i="6"/>
  <c r="Q88" i="6" s="1"/>
  <c r="L100" i="6"/>
  <c r="L113" i="6"/>
  <c r="K123" i="6"/>
  <c r="Q31" i="6"/>
  <c r="K40" i="6"/>
  <c r="L40" i="6" s="1"/>
  <c r="L54" i="6"/>
  <c r="L63" i="6"/>
  <c r="Q62" i="6" s="1"/>
  <c r="L75" i="6"/>
  <c r="L125" i="6"/>
  <c r="Q127" i="6"/>
  <c r="Q86" i="6"/>
  <c r="Q74" i="6"/>
  <c r="Q43" i="6"/>
  <c r="Q26" i="6"/>
  <c r="L124" i="6"/>
  <c r="Q73" i="6"/>
  <c r="Q116" i="6"/>
  <c r="Q121" i="6"/>
  <c r="K55" i="6"/>
  <c r="L55" i="6" s="1"/>
  <c r="K78" i="6"/>
  <c r="L78" i="6" s="1"/>
  <c r="K103" i="6"/>
  <c r="L103" i="6" s="1"/>
  <c r="K126" i="6"/>
  <c r="L126" i="6" s="1"/>
  <c r="L33" i="6"/>
  <c r="Q32" i="6" s="1"/>
  <c r="L58" i="6"/>
  <c r="L81" i="6"/>
  <c r="Q80" i="6" s="1"/>
  <c r="L85" i="6"/>
  <c r="Q85" i="6" s="1"/>
  <c r="K9" i="6"/>
  <c r="L9" i="6" s="1"/>
  <c r="K11" i="6"/>
  <c r="L11" i="6" s="1"/>
  <c r="K13" i="6"/>
  <c r="L13" i="6" s="1"/>
  <c r="K22" i="6"/>
  <c r="L22" i="6" s="1"/>
  <c r="K24" i="6"/>
  <c r="L24" i="6" s="1"/>
  <c r="K45" i="6"/>
  <c r="L45" i="6" s="1"/>
  <c r="Q44" i="6" s="1"/>
  <c r="K47" i="6"/>
  <c r="L47" i="6" s="1"/>
  <c r="K49" i="6"/>
  <c r="L49" i="6" s="1"/>
  <c r="K70" i="6"/>
  <c r="L70" i="6" s="1"/>
  <c r="K72" i="6"/>
  <c r="L72" i="6" s="1"/>
  <c r="K93" i="6"/>
  <c r="L93" i="6" s="1"/>
  <c r="K95" i="6"/>
  <c r="L95" i="6" s="1"/>
  <c r="K97" i="6"/>
  <c r="L97" i="6" s="1"/>
  <c r="K118" i="6"/>
  <c r="L118" i="6" s="1"/>
  <c r="K120" i="6"/>
  <c r="L120" i="6" s="1"/>
  <c r="Q120" i="6" s="1"/>
  <c r="K124" i="6"/>
  <c r="L35" i="6"/>
  <c r="L83" i="6"/>
  <c r="K76" i="6"/>
  <c r="L76" i="6" s="1"/>
  <c r="K101" i="6"/>
  <c r="L101" i="6" s="1"/>
  <c r="L37" i="6"/>
  <c r="Q37" i="6" s="1"/>
  <c r="L60" i="6"/>
  <c r="L3" i="6"/>
  <c r="K5" i="6"/>
  <c r="L5" i="6" s="1"/>
  <c r="K7" i="6"/>
  <c r="K16" i="6"/>
  <c r="K18" i="6"/>
  <c r="L18" i="6" s="1"/>
  <c r="K34" i="6"/>
  <c r="L34" i="6" s="1"/>
  <c r="K36" i="6"/>
  <c r="L36" i="6" s="1"/>
  <c r="Q36" i="6" s="1"/>
  <c r="K57" i="6"/>
  <c r="L57" i="6" s="1"/>
  <c r="K59" i="6"/>
  <c r="L59" i="6" s="1"/>
  <c r="Q59" i="6" s="1"/>
  <c r="K61" i="6"/>
  <c r="L61" i="6" s="1"/>
  <c r="Q61" i="6" s="1"/>
  <c r="K82" i="6"/>
  <c r="L82" i="6" s="1"/>
  <c r="K84" i="6"/>
  <c r="L84" i="6" s="1"/>
  <c r="Q84" i="6" s="1"/>
  <c r="K105" i="6"/>
  <c r="L105" i="6" s="1"/>
  <c r="K107" i="6"/>
  <c r="L107" i="6" s="1"/>
  <c r="K109" i="6"/>
  <c r="L109" i="6" s="1"/>
  <c r="Q109" i="6" s="1"/>
  <c r="K30" i="6"/>
  <c r="L30" i="6" s="1"/>
  <c r="L106" i="6"/>
  <c r="L108" i="6"/>
  <c r="K28" i="6"/>
  <c r="L28" i="6" s="1"/>
  <c r="K53" i="6"/>
  <c r="L53" i="6" s="1"/>
  <c r="K51" i="6"/>
  <c r="L51" i="6" s="1"/>
  <c r="K99" i="6"/>
  <c r="L99" i="6" s="1"/>
  <c r="Q18" i="6" l="1"/>
  <c r="L16" i="6"/>
  <c r="Q16" i="6" s="1"/>
  <c r="L7" i="6"/>
  <c r="Q6" i="6" s="1"/>
  <c r="Q3" i="6"/>
  <c r="Q2" i="6"/>
  <c r="Q67" i="6"/>
  <c r="Q82" i="6"/>
  <c r="Q112" i="6"/>
  <c r="Q41" i="6"/>
  <c r="Q107" i="6"/>
  <c r="Q76" i="6"/>
  <c r="Q75" i="6"/>
  <c r="Q117" i="6"/>
  <c r="Q118" i="6"/>
  <c r="Q97" i="6"/>
  <c r="Q96" i="6"/>
  <c r="Q21" i="6"/>
  <c r="Q22" i="6"/>
  <c r="Q28" i="6"/>
  <c r="Q27" i="6"/>
  <c r="Q113" i="6"/>
  <c r="Q114" i="6"/>
  <c r="Q40" i="6"/>
  <c r="Q39" i="6"/>
  <c r="Q90" i="6"/>
  <c r="Q91" i="6"/>
  <c r="Q49" i="6"/>
  <c r="Q48" i="6"/>
  <c r="Q65" i="6"/>
  <c r="Q64" i="6"/>
  <c r="Q101" i="6"/>
  <c r="Q100" i="6"/>
  <c r="Q111" i="6"/>
  <c r="Q58" i="6"/>
  <c r="Q87" i="6"/>
  <c r="Q106" i="6"/>
  <c r="Q5" i="6"/>
  <c r="Q17" i="6"/>
  <c r="Q124" i="6"/>
  <c r="Q63" i="6"/>
  <c r="Q72" i="6"/>
  <c r="Q71" i="6"/>
  <c r="Q60" i="6"/>
  <c r="Q9" i="6"/>
  <c r="Q8" i="6"/>
  <c r="Q99" i="6"/>
  <c r="Q98" i="6"/>
  <c r="Q54" i="6"/>
  <c r="Q55" i="6"/>
  <c r="Q51" i="6"/>
  <c r="Q50" i="6"/>
  <c r="Q34" i="6"/>
  <c r="Q33" i="6"/>
  <c r="Q46" i="6"/>
  <c r="Q47" i="6"/>
  <c r="Q103" i="6"/>
  <c r="Q102" i="6"/>
  <c r="Q57" i="6"/>
  <c r="Q56" i="6"/>
  <c r="Q105" i="6"/>
  <c r="Q104" i="6"/>
  <c r="Q83" i="6"/>
  <c r="Q24" i="6"/>
  <c r="Q23" i="6"/>
  <c r="Q29" i="6"/>
  <c r="Q30" i="6"/>
  <c r="Q78" i="6"/>
  <c r="Q77" i="6"/>
  <c r="Q52" i="6"/>
  <c r="Q53" i="6"/>
  <c r="Q108" i="6"/>
  <c r="Q35" i="6"/>
  <c r="Q94" i="6"/>
  <c r="Q95" i="6"/>
  <c r="Q4" i="6"/>
  <c r="Q92" i="6"/>
  <c r="Q93" i="6"/>
  <c r="Q13" i="6"/>
  <c r="Q12" i="6"/>
  <c r="Q125" i="6"/>
  <c r="Q126" i="6"/>
  <c r="Q11" i="6"/>
  <c r="Q10" i="6"/>
  <c r="Q70" i="6"/>
  <c r="Q69" i="6"/>
  <c r="Q45" i="6"/>
  <c r="Q81" i="6"/>
  <c r="Q119" i="6"/>
  <c r="Q123" i="6"/>
  <c r="Q15" i="6" l="1"/>
  <c r="Q7" i="6"/>
  <c r="K222" i="5"/>
  <c r="L222" i="5" s="1"/>
  <c r="J222" i="5"/>
  <c r="K221" i="5"/>
  <c r="L221" i="5" s="1"/>
  <c r="J221" i="5"/>
  <c r="K220" i="5"/>
  <c r="L220" i="5" s="1"/>
  <c r="J220" i="5"/>
  <c r="L219" i="5"/>
  <c r="J219" i="5"/>
  <c r="L218" i="5"/>
  <c r="J218" i="5"/>
  <c r="L217" i="5"/>
  <c r="J217" i="5"/>
  <c r="K216" i="5"/>
  <c r="L216" i="5" s="1"/>
  <c r="J216" i="5"/>
  <c r="K215" i="5"/>
  <c r="L215" i="5" s="1"/>
  <c r="J215" i="5"/>
  <c r="K214" i="5"/>
  <c r="L214" i="5" s="1"/>
  <c r="J214" i="5"/>
  <c r="L213" i="5"/>
  <c r="J213" i="5"/>
  <c r="L212" i="5"/>
  <c r="J212" i="5"/>
  <c r="L211" i="5"/>
  <c r="J211" i="5"/>
  <c r="K210" i="5"/>
  <c r="L210" i="5" s="1"/>
  <c r="J210" i="5"/>
  <c r="K209" i="5"/>
  <c r="L209" i="5" s="1"/>
  <c r="J209" i="5"/>
  <c r="K208" i="5"/>
  <c r="L208" i="5" s="1"/>
  <c r="J208" i="5"/>
  <c r="L207" i="5"/>
  <c r="J207" i="5"/>
  <c r="L206" i="5"/>
  <c r="J206" i="5"/>
  <c r="L205" i="5"/>
  <c r="J205" i="5"/>
  <c r="K204" i="5"/>
  <c r="L204" i="5" s="1"/>
  <c r="J204" i="5"/>
  <c r="K203" i="5"/>
  <c r="L203" i="5" s="1"/>
  <c r="J203" i="5"/>
  <c r="K202" i="5"/>
  <c r="L202" i="5" s="1"/>
  <c r="J202" i="5"/>
  <c r="L201" i="5"/>
  <c r="J201" i="5"/>
  <c r="L200" i="5"/>
  <c r="J200" i="5"/>
  <c r="L199" i="5"/>
  <c r="J199" i="5"/>
  <c r="K198" i="5"/>
  <c r="L198" i="5" s="1"/>
  <c r="J198" i="5"/>
  <c r="K197" i="5"/>
  <c r="L197" i="5" s="1"/>
  <c r="J197" i="5"/>
  <c r="K196" i="5"/>
  <c r="L196" i="5" s="1"/>
  <c r="J196" i="5"/>
  <c r="L195" i="5"/>
  <c r="J195" i="5"/>
  <c r="L194" i="5"/>
  <c r="J194" i="5"/>
  <c r="L193" i="5"/>
  <c r="J193" i="5"/>
  <c r="K192" i="5"/>
  <c r="L192" i="5" s="1"/>
  <c r="J192" i="5"/>
  <c r="K191" i="5"/>
  <c r="L191" i="5" s="1"/>
  <c r="J191" i="5"/>
  <c r="K190" i="5"/>
  <c r="L190" i="5" s="1"/>
  <c r="J190" i="5"/>
  <c r="L189" i="5"/>
  <c r="J189" i="5"/>
  <c r="L188" i="5"/>
  <c r="J188" i="5"/>
  <c r="L187" i="5"/>
  <c r="J187" i="5"/>
  <c r="K186" i="5"/>
  <c r="L186" i="5" s="1"/>
  <c r="J186" i="5"/>
  <c r="K185" i="5"/>
  <c r="L185" i="5" s="1"/>
  <c r="J185" i="5"/>
  <c r="K184" i="5"/>
  <c r="L184" i="5" s="1"/>
  <c r="J184" i="5"/>
  <c r="L183" i="5"/>
  <c r="J183" i="5"/>
  <c r="L182" i="5"/>
  <c r="J182" i="5"/>
  <c r="L181" i="5"/>
  <c r="J181" i="5"/>
  <c r="K180" i="5"/>
  <c r="L180" i="5" s="1"/>
  <c r="J180" i="5"/>
  <c r="K179" i="5"/>
  <c r="L179" i="5" s="1"/>
  <c r="J179" i="5"/>
  <c r="K178" i="5"/>
  <c r="L178" i="5" s="1"/>
  <c r="J178" i="5"/>
  <c r="L177" i="5"/>
  <c r="J177" i="5"/>
  <c r="L176" i="5"/>
  <c r="J176" i="5"/>
  <c r="J175" i="5"/>
  <c r="K174" i="5"/>
  <c r="L174" i="5" s="1"/>
  <c r="J174" i="5"/>
  <c r="K173" i="5"/>
  <c r="L173" i="5" s="1"/>
  <c r="J173" i="5"/>
  <c r="K172" i="5"/>
  <c r="L172" i="5" s="1"/>
  <c r="J172" i="5"/>
  <c r="L171" i="5"/>
  <c r="J171" i="5"/>
  <c r="L170" i="5"/>
  <c r="J170" i="5"/>
  <c r="L169" i="5"/>
  <c r="J169" i="5"/>
  <c r="K168" i="5"/>
  <c r="L168" i="5" s="1"/>
  <c r="J168" i="5"/>
  <c r="K167" i="5"/>
  <c r="L167" i="5" s="1"/>
  <c r="J167" i="5"/>
  <c r="K166" i="5"/>
  <c r="L166" i="5" s="1"/>
  <c r="J166" i="5"/>
  <c r="L165" i="5"/>
  <c r="J165" i="5"/>
  <c r="L164" i="5"/>
  <c r="J164" i="5"/>
  <c r="L163" i="5"/>
  <c r="J163" i="5"/>
  <c r="K162" i="5"/>
  <c r="L162" i="5" s="1"/>
  <c r="J162" i="5"/>
  <c r="K161" i="5"/>
  <c r="L161" i="5" s="1"/>
  <c r="J161" i="5"/>
  <c r="K160" i="5"/>
  <c r="L160" i="5" s="1"/>
  <c r="J160" i="5"/>
  <c r="L159" i="5"/>
  <c r="J159" i="5"/>
  <c r="L158" i="5"/>
  <c r="J158" i="5"/>
  <c r="L157" i="5"/>
  <c r="J157" i="5"/>
  <c r="K156" i="5"/>
  <c r="L156" i="5" s="1"/>
  <c r="J156" i="5"/>
  <c r="K155" i="5"/>
  <c r="L155" i="5" s="1"/>
  <c r="J155" i="5"/>
  <c r="K154" i="5"/>
  <c r="L154" i="5" s="1"/>
  <c r="J154" i="5"/>
  <c r="L153" i="5"/>
  <c r="J153" i="5"/>
  <c r="L152" i="5"/>
  <c r="J152" i="5"/>
  <c r="L151" i="5"/>
  <c r="J151" i="5"/>
  <c r="K150" i="5"/>
  <c r="L150" i="5" s="1"/>
  <c r="J150" i="5"/>
  <c r="K149" i="5"/>
  <c r="L149" i="5" s="1"/>
  <c r="J149" i="5"/>
  <c r="K148" i="5"/>
  <c r="L148" i="5" s="1"/>
  <c r="J148" i="5"/>
  <c r="L147" i="5"/>
  <c r="J147" i="5"/>
  <c r="L146" i="5"/>
  <c r="J146" i="5"/>
  <c r="L145" i="5"/>
  <c r="J145" i="5"/>
  <c r="K144" i="5"/>
  <c r="L144" i="5" s="1"/>
  <c r="J144" i="5"/>
  <c r="K143" i="5"/>
  <c r="L143" i="5" s="1"/>
  <c r="J143" i="5"/>
  <c r="K142" i="5"/>
  <c r="L142" i="5" s="1"/>
  <c r="J142" i="5"/>
  <c r="L141" i="5"/>
  <c r="J141" i="5"/>
  <c r="L140" i="5"/>
  <c r="J140" i="5"/>
  <c r="L139" i="5"/>
  <c r="J139" i="5"/>
  <c r="K138" i="5"/>
  <c r="L138" i="5" s="1"/>
  <c r="J138" i="5"/>
  <c r="K137" i="5"/>
  <c r="L137" i="5" s="1"/>
  <c r="J137" i="5"/>
  <c r="K136" i="5"/>
  <c r="L136" i="5" s="1"/>
  <c r="J136" i="5"/>
  <c r="L135" i="5"/>
  <c r="J135" i="5"/>
  <c r="L134" i="5"/>
  <c r="J134" i="5"/>
  <c r="L133" i="5"/>
  <c r="J133" i="5"/>
  <c r="K132" i="5"/>
  <c r="L132" i="5" s="1"/>
  <c r="J132" i="5"/>
  <c r="K131" i="5"/>
  <c r="L131" i="5" s="1"/>
  <c r="J131" i="5"/>
  <c r="K130" i="5"/>
  <c r="L130" i="5" s="1"/>
  <c r="J130" i="5"/>
  <c r="L129" i="5"/>
  <c r="J129" i="5"/>
  <c r="L128" i="5"/>
  <c r="J128" i="5"/>
  <c r="L127" i="5"/>
  <c r="J127" i="5"/>
  <c r="K126" i="5"/>
  <c r="L126" i="5" s="1"/>
  <c r="J126" i="5"/>
  <c r="K125" i="5"/>
  <c r="L125" i="5" s="1"/>
  <c r="J125" i="5"/>
  <c r="K124" i="5"/>
  <c r="L124" i="5" s="1"/>
  <c r="J124" i="5"/>
  <c r="L123" i="5"/>
  <c r="J123" i="5"/>
  <c r="L122" i="5"/>
  <c r="J122" i="5"/>
  <c r="L121" i="5"/>
  <c r="J121" i="5"/>
  <c r="K120" i="5"/>
  <c r="L120" i="5" s="1"/>
  <c r="J120" i="5"/>
  <c r="K119" i="5"/>
  <c r="L119" i="5" s="1"/>
  <c r="J119" i="5"/>
  <c r="K118" i="5"/>
  <c r="L118" i="5" s="1"/>
  <c r="J118" i="5"/>
  <c r="L117" i="5"/>
  <c r="J117" i="5"/>
  <c r="L116" i="5"/>
  <c r="J116" i="5"/>
  <c r="L115" i="5"/>
  <c r="J115" i="5"/>
  <c r="J109" i="5"/>
  <c r="K109" i="5" s="1"/>
  <c r="L109" i="5" s="1"/>
  <c r="J108" i="5"/>
  <c r="J107" i="5"/>
  <c r="K107" i="5" s="1"/>
  <c r="L107" i="5" s="1"/>
  <c r="J106" i="5"/>
  <c r="K106" i="5" s="1"/>
  <c r="J105" i="5"/>
  <c r="K105" i="5" s="1"/>
  <c r="L105" i="5" s="1"/>
  <c r="J103" i="5"/>
  <c r="K103" i="5" s="1"/>
  <c r="L103" i="5" s="1"/>
  <c r="J102" i="5"/>
  <c r="K102" i="5" s="1"/>
  <c r="L102" i="5" s="1"/>
  <c r="J101" i="5"/>
  <c r="K101" i="5" s="1"/>
  <c r="L101" i="5" s="1"/>
  <c r="J100" i="5"/>
  <c r="K100" i="5" s="1"/>
  <c r="L100" i="5" s="1"/>
  <c r="J99" i="5"/>
  <c r="K99" i="5" s="1"/>
  <c r="L99" i="5" s="1"/>
  <c r="J97" i="5"/>
  <c r="K97" i="5" s="1"/>
  <c r="L97" i="5" s="1"/>
  <c r="J96" i="5"/>
  <c r="K96" i="5" s="1"/>
  <c r="L96" i="5" s="1"/>
  <c r="J95" i="5"/>
  <c r="K95" i="5" s="1"/>
  <c r="L95" i="5" s="1"/>
  <c r="J94" i="5"/>
  <c r="K94" i="5" s="1"/>
  <c r="L94" i="5" s="1"/>
  <c r="J93" i="5"/>
  <c r="K93" i="5" s="1"/>
  <c r="L93" i="5" s="1"/>
  <c r="J91" i="5"/>
  <c r="J90" i="5"/>
  <c r="J89" i="5"/>
  <c r="J88" i="5"/>
  <c r="J87" i="5"/>
  <c r="J85" i="5"/>
  <c r="J84" i="5"/>
  <c r="K84" i="5" s="1"/>
  <c r="L84" i="5" s="1"/>
  <c r="J83" i="5"/>
  <c r="K83" i="5" s="1"/>
  <c r="J82" i="5"/>
  <c r="K82" i="5" s="1"/>
  <c r="L82" i="5" s="1"/>
  <c r="J81" i="5"/>
  <c r="J79" i="5"/>
  <c r="K79" i="5" s="1"/>
  <c r="L79" i="5" s="1"/>
  <c r="J78" i="5"/>
  <c r="K78" i="5" s="1"/>
  <c r="L78" i="5" s="1"/>
  <c r="J77" i="5"/>
  <c r="K77" i="5" s="1"/>
  <c r="L77" i="5" s="1"/>
  <c r="J76" i="5"/>
  <c r="K76" i="5" s="1"/>
  <c r="L76" i="5" s="1"/>
  <c r="J75" i="5"/>
  <c r="K75" i="5" s="1"/>
  <c r="L75" i="5" s="1"/>
  <c r="J73" i="5"/>
  <c r="K73" i="5" s="1"/>
  <c r="L73" i="5" s="1"/>
  <c r="J72" i="5"/>
  <c r="K72" i="5" s="1"/>
  <c r="L72" i="5" s="1"/>
  <c r="J71" i="5"/>
  <c r="K71" i="5" s="1"/>
  <c r="L71" i="5" s="1"/>
  <c r="J70" i="5"/>
  <c r="K70" i="5" s="1"/>
  <c r="L70" i="5" s="1"/>
  <c r="J69" i="5"/>
  <c r="K69" i="5" s="1"/>
  <c r="L69" i="5" s="1"/>
  <c r="J67" i="5"/>
  <c r="J66" i="5"/>
  <c r="J65" i="5"/>
  <c r="J64" i="5"/>
  <c r="J63" i="5"/>
  <c r="J61" i="5"/>
  <c r="K61" i="5" s="1"/>
  <c r="L61" i="5" s="1"/>
  <c r="J60" i="5"/>
  <c r="J59" i="5"/>
  <c r="K59" i="5" s="1"/>
  <c r="L59" i="5" s="1"/>
  <c r="J58" i="5"/>
  <c r="J57" i="5"/>
  <c r="K57" i="5" s="1"/>
  <c r="L57" i="5" s="1"/>
  <c r="J55" i="5"/>
  <c r="K55" i="5" s="1"/>
  <c r="L55" i="5" s="1"/>
  <c r="J54" i="5"/>
  <c r="K54" i="5" s="1"/>
  <c r="L54" i="5" s="1"/>
  <c r="J53" i="5"/>
  <c r="K53" i="5" s="1"/>
  <c r="L53" i="5" s="1"/>
  <c r="J52" i="5"/>
  <c r="K52" i="5" s="1"/>
  <c r="L52" i="5" s="1"/>
  <c r="J51" i="5"/>
  <c r="K51" i="5" s="1"/>
  <c r="L51" i="5" s="1"/>
  <c r="J49" i="5"/>
  <c r="K49" i="5" s="1"/>
  <c r="L49" i="5" s="1"/>
  <c r="J48" i="5"/>
  <c r="K48" i="5" s="1"/>
  <c r="L48" i="5" s="1"/>
  <c r="J47" i="5"/>
  <c r="K47" i="5" s="1"/>
  <c r="L47" i="5" s="1"/>
  <c r="J46" i="5"/>
  <c r="K46" i="5" s="1"/>
  <c r="L46" i="5" s="1"/>
  <c r="J45" i="5"/>
  <c r="K45" i="5" s="1"/>
  <c r="L45" i="5" s="1"/>
  <c r="J43" i="5"/>
  <c r="J42" i="5"/>
  <c r="J41" i="5"/>
  <c r="J40" i="5"/>
  <c r="J39" i="5"/>
  <c r="J37" i="5"/>
  <c r="J36" i="5"/>
  <c r="K36" i="5" s="1"/>
  <c r="L36" i="5" s="1"/>
  <c r="J35" i="5"/>
  <c r="K35" i="5" s="1"/>
  <c r="J34" i="5"/>
  <c r="K34" i="5" s="1"/>
  <c r="L34" i="5" s="1"/>
  <c r="J33" i="5"/>
  <c r="J31" i="5"/>
  <c r="K31" i="5" s="1"/>
  <c r="L31" i="5" s="1"/>
  <c r="J30" i="5"/>
  <c r="K30" i="5" s="1"/>
  <c r="L30" i="5" s="1"/>
  <c r="J29" i="5"/>
  <c r="K29" i="5" s="1"/>
  <c r="L29" i="5" s="1"/>
  <c r="J28" i="5"/>
  <c r="K28" i="5" s="1"/>
  <c r="L28" i="5" s="1"/>
  <c r="J27" i="5"/>
  <c r="K27" i="5" s="1"/>
  <c r="L27" i="5" s="1"/>
  <c r="J25" i="5"/>
  <c r="K25" i="5" s="1"/>
  <c r="L25" i="5" s="1"/>
  <c r="J24" i="5"/>
  <c r="K24" i="5" s="1"/>
  <c r="L24" i="5" s="1"/>
  <c r="J23" i="5"/>
  <c r="K23" i="5" s="1"/>
  <c r="L23" i="5" s="1"/>
  <c r="J22" i="5"/>
  <c r="K22" i="5" s="1"/>
  <c r="L22" i="5" s="1"/>
  <c r="J21" i="5"/>
  <c r="K21" i="5" s="1"/>
  <c r="L21" i="5" s="1"/>
  <c r="J19" i="5"/>
  <c r="J18" i="5"/>
  <c r="J17" i="5"/>
  <c r="J16" i="5"/>
  <c r="J15" i="5"/>
  <c r="J13" i="5"/>
  <c r="K13" i="5" s="1"/>
  <c r="L13" i="5" s="1"/>
  <c r="J12" i="5"/>
  <c r="K12" i="5" s="1"/>
  <c r="J11" i="5"/>
  <c r="K11" i="5" s="1"/>
  <c r="L11" i="5" s="1"/>
  <c r="J10" i="5"/>
  <c r="K10" i="5" s="1"/>
  <c r="J9" i="5"/>
  <c r="K9" i="5" s="1"/>
  <c r="L9" i="5" s="1"/>
  <c r="J7" i="5"/>
  <c r="K7" i="5" s="1"/>
  <c r="L7" i="5" s="1"/>
  <c r="J6" i="5"/>
  <c r="K6" i="5" s="1"/>
  <c r="L6" i="5" s="1"/>
  <c r="J5" i="5"/>
  <c r="K5" i="5" s="1"/>
  <c r="L5" i="5" s="1"/>
  <c r="J4" i="5"/>
  <c r="K4" i="5" s="1"/>
  <c r="L4" i="5" s="1"/>
  <c r="J3" i="5"/>
  <c r="K3" i="5" s="1"/>
  <c r="L3" i="5" s="1"/>
  <c r="Q70" i="5" l="1"/>
  <c r="Q68" i="5"/>
  <c r="Q20" i="5"/>
  <c r="Q26" i="5"/>
  <c r="Q13" i="5"/>
  <c r="Q75" i="5"/>
  <c r="Q7" i="5"/>
  <c r="Q29" i="5"/>
  <c r="Q8" i="5"/>
  <c r="Q51" i="5"/>
  <c r="Q47" i="5"/>
  <c r="Q76" i="5"/>
  <c r="Q109" i="5"/>
  <c r="Q4" i="5"/>
  <c r="Q95" i="5"/>
  <c r="Q27" i="5"/>
  <c r="Q48" i="5"/>
  <c r="Q46" i="5"/>
  <c r="Q55" i="5"/>
  <c r="Q77" i="5"/>
  <c r="Q23" i="5"/>
  <c r="Q30" i="5"/>
  <c r="Q24" i="5"/>
  <c r="Q103" i="5"/>
  <c r="Q5" i="5"/>
  <c r="Q49" i="5"/>
  <c r="Q56" i="5"/>
  <c r="Q54" i="5"/>
  <c r="Q71" i="5"/>
  <c r="Q74" i="5"/>
  <c r="Q78" i="5"/>
  <c r="Q72" i="5"/>
  <c r="Q6" i="5"/>
  <c r="Q96" i="5"/>
  <c r="Q94" i="5"/>
  <c r="Q22" i="5"/>
  <c r="Q92" i="5"/>
  <c r="Q93" i="5"/>
  <c r="Q99" i="5"/>
  <c r="Q2" i="5"/>
  <c r="Q25" i="5"/>
  <c r="Q31" i="5"/>
  <c r="Q53" i="5"/>
  <c r="Q97" i="5"/>
  <c r="Q104" i="5"/>
  <c r="Q102" i="5"/>
  <c r="Q44" i="5"/>
  <c r="Q45" i="5"/>
  <c r="Q21" i="5"/>
  <c r="Q50" i="5"/>
  <c r="Q73" i="5"/>
  <c r="Q79" i="5"/>
  <c r="Q101" i="5"/>
  <c r="Q3" i="5"/>
  <c r="Q28" i="5"/>
  <c r="Q61" i="5"/>
  <c r="Q69" i="5"/>
  <c r="Q98" i="5"/>
  <c r="K18" i="5"/>
  <c r="L18" i="5" s="1"/>
  <c r="K39" i="5"/>
  <c r="L39" i="5" s="1"/>
  <c r="K64" i="5"/>
  <c r="L64" i="5" s="1"/>
  <c r="K66" i="5"/>
  <c r="L66" i="5" s="1"/>
  <c r="K89" i="5"/>
  <c r="L89" i="5" s="1"/>
  <c r="Q100" i="5"/>
  <c r="K16" i="5"/>
  <c r="L16" i="5" s="1"/>
  <c r="K41" i="5"/>
  <c r="L41" i="5" s="1"/>
  <c r="K43" i="5"/>
  <c r="L43" i="5" s="1"/>
  <c r="Q43" i="5" s="1"/>
  <c r="Q52" i="5"/>
  <c r="K87" i="5"/>
  <c r="L87" i="5" s="1"/>
  <c r="K91" i="5"/>
  <c r="L91" i="5" s="1"/>
  <c r="Q91" i="5" s="1"/>
  <c r="K33" i="5"/>
  <c r="L33" i="5" s="1"/>
  <c r="K37" i="5"/>
  <c r="L37" i="5" s="1"/>
  <c r="K58" i="5"/>
  <c r="L58" i="5" s="1"/>
  <c r="Q58" i="5" s="1"/>
  <c r="K60" i="5"/>
  <c r="L60" i="5" s="1"/>
  <c r="K81" i="5"/>
  <c r="L81" i="5" s="1"/>
  <c r="K85" i="5"/>
  <c r="L85" i="5" s="1"/>
  <c r="K108" i="5"/>
  <c r="L108" i="5" s="1"/>
  <c r="L10" i="5"/>
  <c r="Q10" i="5" s="1"/>
  <c r="L12" i="5"/>
  <c r="Q12" i="5" s="1"/>
  <c r="K15" i="5"/>
  <c r="L15" i="5" s="1"/>
  <c r="K17" i="5"/>
  <c r="L17" i="5" s="1"/>
  <c r="K19" i="5"/>
  <c r="L19" i="5" s="1"/>
  <c r="Q19" i="5" s="1"/>
  <c r="L35" i="5"/>
  <c r="Q35" i="5" s="1"/>
  <c r="K40" i="5"/>
  <c r="L40" i="5" s="1"/>
  <c r="K42" i="5"/>
  <c r="L42" i="5" s="1"/>
  <c r="K63" i="5"/>
  <c r="L63" i="5" s="1"/>
  <c r="Q62" i="5" s="1"/>
  <c r="K65" i="5"/>
  <c r="L65" i="5" s="1"/>
  <c r="K67" i="5"/>
  <c r="L67" i="5" s="1"/>
  <c r="Q67" i="5" s="1"/>
  <c r="L83" i="5"/>
  <c r="Q83" i="5" s="1"/>
  <c r="K88" i="5"/>
  <c r="L88" i="5" s="1"/>
  <c r="K90" i="5"/>
  <c r="L90" i="5" s="1"/>
  <c r="L106" i="5"/>
  <c r="Q106" i="5" s="1"/>
  <c r="Q89" i="5" l="1"/>
  <c r="Q66" i="5"/>
  <c r="Q88" i="5"/>
  <c r="Q41" i="5"/>
  <c r="Q16" i="5"/>
  <c r="Q65" i="5"/>
  <c r="Q9" i="5"/>
  <c r="Q40" i="5"/>
  <c r="Q90" i="5"/>
  <c r="Q42" i="5"/>
  <c r="Q34" i="5"/>
  <c r="Q38" i="5"/>
  <c r="Q39" i="5"/>
  <c r="Q14" i="5"/>
  <c r="Q15" i="5"/>
  <c r="Q36" i="5"/>
  <c r="Q37" i="5"/>
  <c r="Q18" i="5"/>
  <c r="Q32" i="5"/>
  <c r="Q33" i="5"/>
  <c r="Q60" i="5"/>
  <c r="Q59" i="5"/>
  <c r="Q107" i="5"/>
  <c r="Q108" i="5"/>
  <c r="Q84" i="5"/>
  <c r="Q85" i="5"/>
  <c r="Q80" i="5"/>
  <c r="Q81" i="5"/>
  <c r="Q57" i="5"/>
  <c r="Q63" i="5"/>
  <c r="Q17" i="5"/>
  <c r="Q11" i="5"/>
  <c r="Q105" i="5"/>
  <c r="Q82" i="5"/>
  <c r="Q86" i="5"/>
  <c r="Q87" i="5"/>
  <c r="Q64" i="5"/>
  <c r="K186" i="4" l="1"/>
  <c r="J186" i="4"/>
  <c r="K185" i="4"/>
  <c r="J185" i="4"/>
  <c r="K184" i="4"/>
  <c r="J184" i="4"/>
  <c r="J183" i="4"/>
  <c r="J182" i="4"/>
  <c r="J181" i="4"/>
  <c r="K180" i="4"/>
  <c r="J180" i="4"/>
  <c r="K179" i="4"/>
  <c r="J179" i="4"/>
  <c r="K178" i="4"/>
  <c r="J178" i="4"/>
  <c r="J177" i="4"/>
  <c r="J176" i="4"/>
  <c r="J175" i="4"/>
  <c r="K174" i="4"/>
  <c r="J174" i="4"/>
  <c r="K173" i="4"/>
  <c r="J173" i="4"/>
  <c r="K172" i="4"/>
  <c r="J172" i="4"/>
  <c r="J171" i="4"/>
  <c r="J170" i="4"/>
  <c r="J169" i="4"/>
  <c r="K168" i="4"/>
  <c r="J168" i="4"/>
  <c r="K167" i="4"/>
  <c r="J167" i="4"/>
  <c r="K166" i="4"/>
  <c r="J166" i="4"/>
  <c r="J165" i="4"/>
  <c r="J164" i="4"/>
  <c r="J163" i="4"/>
  <c r="K162" i="4"/>
  <c r="J162" i="4"/>
  <c r="K161" i="4"/>
  <c r="J161" i="4"/>
  <c r="K160" i="4"/>
  <c r="J160" i="4"/>
  <c r="J159" i="4"/>
  <c r="J158" i="4"/>
  <c r="J157" i="4"/>
  <c r="K156" i="4"/>
  <c r="J156" i="4"/>
  <c r="K155" i="4"/>
  <c r="J155" i="4"/>
  <c r="K154" i="4"/>
  <c r="J154" i="4"/>
  <c r="J153" i="4"/>
  <c r="J152" i="4"/>
  <c r="J151" i="4"/>
  <c r="K150" i="4"/>
  <c r="J150" i="4"/>
  <c r="K149" i="4"/>
  <c r="J149" i="4"/>
  <c r="K148" i="4"/>
  <c r="J148" i="4"/>
  <c r="J147" i="4"/>
  <c r="J146" i="4"/>
  <c r="J145" i="4"/>
  <c r="K144" i="4"/>
  <c r="J144" i="4"/>
  <c r="K143" i="4"/>
  <c r="J143" i="4"/>
  <c r="K142" i="4"/>
  <c r="J142" i="4"/>
  <c r="J141" i="4"/>
  <c r="J140" i="4"/>
  <c r="J139" i="4"/>
  <c r="K138" i="4"/>
  <c r="J138" i="4"/>
  <c r="K137" i="4"/>
  <c r="J137" i="4"/>
  <c r="K136" i="4"/>
  <c r="J136" i="4"/>
  <c r="J135" i="4"/>
  <c r="J134" i="4"/>
  <c r="J133" i="4"/>
  <c r="K132" i="4"/>
  <c r="J132" i="4"/>
  <c r="K131" i="4"/>
  <c r="J131" i="4"/>
  <c r="K130" i="4"/>
  <c r="J130" i="4"/>
  <c r="J129" i="4"/>
  <c r="J128" i="4"/>
  <c r="J127" i="4"/>
  <c r="K126" i="4"/>
  <c r="J126" i="4"/>
  <c r="K125" i="4"/>
  <c r="J125" i="4"/>
  <c r="K124" i="4"/>
  <c r="J124" i="4"/>
  <c r="J123" i="4"/>
  <c r="J122" i="4"/>
  <c r="J121" i="4"/>
  <c r="K120" i="4"/>
  <c r="J120" i="4"/>
  <c r="K119" i="4"/>
  <c r="J119" i="4"/>
  <c r="K118" i="4"/>
  <c r="J118" i="4"/>
  <c r="J117" i="4"/>
  <c r="J116" i="4"/>
  <c r="J115" i="4"/>
  <c r="K114" i="4"/>
  <c r="J114" i="4"/>
  <c r="K113" i="4"/>
  <c r="J113" i="4"/>
  <c r="K112" i="4"/>
  <c r="J112" i="4"/>
  <c r="J111" i="4"/>
  <c r="J110" i="4"/>
  <c r="J109" i="4"/>
  <c r="K108" i="4"/>
  <c r="L108" i="4" s="1"/>
  <c r="Q13" i="4" s="1"/>
  <c r="J108" i="4"/>
  <c r="K107" i="4"/>
  <c r="L107" i="4" s="1"/>
  <c r="Q12" i="4" s="1"/>
  <c r="J107" i="4"/>
  <c r="K106" i="4"/>
  <c r="L106" i="4" s="1"/>
  <c r="Q11" i="4" s="1"/>
  <c r="J106" i="4"/>
  <c r="J105" i="4"/>
  <c r="J104" i="4"/>
  <c r="J103" i="4"/>
  <c r="K102" i="4"/>
  <c r="L102" i="4" s="1"/>
  <c r="J102" i="4"/>
  <c r="K101" i="4"/>
  <c r="L101" i="4" s="1"/>
  <c r="J101" i="4"/>
  <c r="K100" i="4"/>
  <c r="L100" i="4" s="1"/>
  <c r="J100" i="4"/>
  <c r="J99" i="4"/>
  <c r="J98" i="4"/>
  <c r="L97" i="4"/>
  <c r="Q2" i="4" s="1"/>
  <c r="J97" i="4"/>
  <c r="J91" i="4"/>
  <c r="J90" i="4"/>
  <c r="K90" i="4" s="1"/>
  <c r="J89" i="4"/>
  <c r="K88" i="4"/>
  <c r="J88" i="4"/>
  <c r="J87" i="4"/>
  <c r="J85" i="4"/>
  <c r="K85" i="4" s="1"/>
  <c r="L85" i="4" s="1"/>
  <c r="J84" i="4"/>
  <c r="K84" i="4" s="1"/>
  <c r="L84" i="4" s="1"/>
  <c r="J83" i="4"/>
  <c r="K83" i="4" s="1"/>
  <c r="L83" i="4" s="1"/>
  <c r="J82" i="4"/>
  <c r="K82" i="4" s="1"/>
  <c r="L82" i="4" s="1"/>
  <c r="J81" i="4"/>
  <c r="K81" i="4" s="1"/>
  <c r="L81" i="4" s="1"/>
  <c r="K79" i="4"/>
  <c r="L79" i="4" s="1"/>
  <c r="J79" i="4"/>
  <c r="J78" i="4"/>
  <c r="K78" i="4" s="1"/>
  <c r="L78" i="4" s="1"/>
  <c r="K77" i="4"/>
  <c r="J77" i="4"/>
  <c r="J76" i="4"/>
  <c r="K76" i="4" s="1"/>
  <c r="L76" i="4" s="1"/>
  <c r="J75" i="4"/>
  <c r="J73" i="4"/>
  <c r="K73" i="4" s="1"/>
  <c r="L73" i="4" s="1"/>
  <c r="J72" i="4"/>
  <c r="J71" i="4"/>
  <c r="K71" i="4" s="1"/>
  <c r="L71" i="4" s="1"/>
  <c r="J70" i="4"/>
  <c r="J69" i="4"/>
  <c r="K69" i="4" s="1"/>
  <c r="L69" i="4" s="1"/>
  <c r="J67" i="4"/>
  <c r="J66" i="4"/>
  <c r="J65" i="4"/>
  <c r="K65" i="4" s="1"/>
  <c r="J64" i="4"/>
  <c r="J63" i="4"/>
  <c r="K63" i="4" s="1"/>
  <c r="J61" i="4"/>
  <c r="K61" i="4" s="1"/>
  <c r="L61" i="4" s="1"/>
  <c r="J60" i="4"/>
  <c r="K60" i="4" s="1"/>
  <c r="L60" i="4" s="1"/>
  <c r="J59" i="4"/>
  <c r="K59" i="4" s="1"/>
  <c r="L59" i="4" s="1"/>
  <c r="J58" i="4"/>
  <c r="K58" i="4" s="1"/>
  <c r="L58" i="4" s="1"/>
  <c r="K57" i="4"/>
  <c r="L57" i="4" s="1"/>
  <c r="J57" i="4"/>
  <c r="J55" i="4"/>
  <c r="K55" i="4" s="1"/>
  <c r="L55" i="4" s="1"/>
  <c r="K54" i="4"/>
  <c r="J54" i="4"/>
  <c r="J53" i="4"/>
  <c r="K53" i="4" s="1"/>
  <c r="L53" i="4" s="1"/>
  <c r="J52" i="4"/>
  <c r="K52" i="4" s="1"/>
  <c r="J51" i="4"/>
  <c r="K51" i="4" s="1"/>
  <c r="L51" i="4" s="1"/>
  <c r="J49" i="4"/>
  <c r="J48" i="4"/>
  <c r="K48" i="4" s="1"/>
  <c r="L48" i="4" s="1"/>
  <c r="J47" i="4"/>
  <c r="J46" i="4"/>
  <c r="K46" i="4" s="1"/>
  <c r="L46" i="4" s="1"/>
  <c r="J45" i="4"/>
  <c r="J43" i="4"/>
  <c r="J42" i="4"/>
  <c r="J41" i="4"/>
  <c r="J40" i="4"/>
  <c r="J39" i="4"/>
  <c r="J37" i="4"/>
  <c r="K37" i="4" s="1"/>
  <c r="L37" i="4" s="1"/>
  <c r="K36" i="4"/>
  <c r="L36" i="4" s="1"/>
  <c r="J36" i="4"/>
  <c r="J35" i="4"/>
  <c r="K35" i="4" s="1"/>
  <c r="L35" i="4" s="1"/>
  <c r="J34" i="4"/>
  <c r="K34" i="4" s="1"/>
  <c r="L34" i="4" s="1"/>
  <c r="J33" i="4"/>
  <c r="K33" i="4" s="1"/>
  <c r="L33" i="4" s="1"/>
  <c r="J31" i="4"/>
  <c r="J30" i="4"/>
  <c r="K30" i="4" s="1"/>
  <c r="L30" i="4" s="1"/>
  <c r="J29" i="4"/>
  <c r="J28" i="4"/>
  <c r="K28" i="4" s="1"/>
  <c r="L28" i="4" s="1"/>
  <c r="J27" i="4"/>
  <c r="K27" i="4" s="1"/>
  <c r="L27" i="4" s="1"/>
  <c r="J25" i="4"/>
  <c r="K25" i="4" s="1"/>
  <c r="L25" i="4" s="1"/>
  <c r="J24" i="4"/>
  <c r="J23" i="4"/>
  <c r="K23" i="4" s="1"/>
  <c r="L23" i="4" s="1"/>
  <c r="J22" i="4"/>
  <c r="J21" i="4"/>
  <c r="K21" i="4" s="1"/>
  <c r="L21" i="4" s="1"/>
  <c r="J19" i="4"/>
  <c r="J18" i="4"/>
  <c r="J17" i="4"/>
  <c r="J16" i="4"/>
  <c r="J15" i="4"/>
  <c r="J13" i="4"/>
  <c r="K13" i="4" s="1"/>
  <c r="L13" i="4" s="1"/>
  <c r="J12" i="4"/>
  <c r="K12" i="4" s="1"/>
  <c r="L12" i="4" s="1"/>
  <c r="J11" i="4"/>
  <c r="K11" i="4" s="1"/>
  <c r="L11" i="4" s="1"/>
  <c r="J10" i="4"/>
  <c r="K10" i="4" s="1"/>
  <c r="L10" i="4" s="1"/>
  <c r="J9" i="4"/>
  <c r="K9" i="4" s="1"/>
  <c r="L9" i="4" s="1"/>
  <c r="J7" i="4"/>
  <c r="K7" i="4" s="1"/>
  <c r="L7" i="4" s="1"/>
  <c r="J6" i="4"/>
  <c r="J5" i="4"/>
  <c r="K5" i="4" s="1"/>
  <c r="L5" i="4" s="1"/>
  <c r="J4" i="4"/>
  <c r="K4" i="4" s="1"/>
  <c r="L4" i="4" s="1"/>
  <c r="J3" i="4"/>
  <c r="K3" i="4" s="1"/>
  <c r="L3" i="4" s="1"/>
  <c r="Q5" i="4" l="1"/>
  <c r="Q6" i="4"/>
  <c r="Q7" i="4"/>
  <c r="L54" i="4"/>
  <c r="L77" i="4"/>
  <c r="K19" i="4"/>
  <c r="L19" i="4" s="1"/>
  <c r="K42" i="4"/>
  <c r="L42" i="4" s="1"/>
  <c r="K31" i="4"/>
  <c r="L31" i="4" s="1"/>
  <c r="K75" i="4"/>
  <c r="L75" i="4" s="1"/>
  <c r="L52" i="4"/>
  <c r="L63" i="4"/>
  <c r="L40" i="4"/>
  <c r="K15" i="4"/>
  <c r="L15" i="4" s="1"/>
  <c r="K67" i="4"/>
  <c r="L67" i="4" s="1"/>
  <c r="K6" i="4"/>
  <c r="L6" i="4" s="1"/>
  <c r="K17" i="4"/>
  <c r="L17" i="4" s="1"/>
  <c r="K29" i="4"/>
  <c r="L29" i="4" s="1"/>
  <c r="K40" i="4"/>
  <c r="L90" i="4"/>
  <c r="L65" i="4"/>
  <c r="L88" i="4"/>
  <c r="L66" i="4"/>
  <c r="K22" i="4"/>
  <c r="L22" i="4" s="1"/>
  <c r="K24" i="4"/>
  <c r="L24" i="4" s="1"/>
  <c r="K45" i="4"/>
  <c r="L45" i="4" s="1"/>
  <c r="K47" i="4"/>
  <c r="L47" i="4" s="1"/>
  <c r="K49" i="4"/>
  <c r="L49" i="4" s="1"/>
  <c r="K70" i="4"/>
  <c r="L70" i="4" s="1"/>
  <c r="K72" i="4"/>
  <c r="L72" i="4" s="1"/>
  <c r="K18" i="4"/>
  <c r="L18" i="4" s="1"/>
  <c r="K39" i="4"/>
  <c r="L39" i="4" s="1"/>
  <c r="K43" i="4"/>
  <c r="L43" i="4" s="1"/>
  <c r="K64" i="4"/>
  <c r="L64" i="4" s="1"/>
  <c r="K66" i="4"/>
  <c r="K87" i="4"/>
  <c r="L87" i="4" s="1"/>
  <c r="K89" i="4"/>
  <c r="L89" i="4" s="1"/>
  <c r="K16" i="4"/>
  <c r="L16" i="4" s="1"/>
  <c r="K41" i="4"/>
  <c r="L41" i="4" s="1"/>
  <c r="K91" i="4"/>
  <c r="L91" i="4" s="1"/>
  <c r="K150" i="3" l="1"/>
  <c r="L150" i="3" s="1"/>
  <c r="J150" i="3"/>
  <c r="K149" i="3"/>
  <c r="L149" i="3" s="1"/>
  <c r="J149" i="3"/>
  <c r="K148" i="3"/>
  <c r="L148" i="3" s="1"/>
  <c r="J148" i="3"/>
  <c r="L147" i="3"/>
  <c r="J147" i="3"/>
  <c r="L146" i="3"/>
  <c r="J146" i="3"/>
  <c r="L145" i="3"/>
  <c r="J145" i="3"/>
  <c r="K144" i="3"/>
  <c r="L144" i="3" s="1"/>
  <c r="J144" i="3"/>
  <c r="K143" i="3"/>
  <c r="L143" i="3" s="1"/>
  <c r="J143" i="3"/>
  <c r="K142" i="3"/>
  <c r="L142" i="3" s="1"/>
  <c r="J142" i="3"/>
  <c r="L141" i="3"/>
  <c r="J141" i="3"/>
  <c r="L140" i="3"/>
  <c r="J140" i="3"/>
  <c r="L139" i="3"/>
  <c r="J139" i="3"/>
  <c r="K138" i="3"/>
  <c r="L138" i="3" s="1"/>
  <c r="J138" i="3"/>
  <c r="K137" i="3"/>
  <c r="L137" i="3" s="1"/>
  <c r="J137" i="3"/>
  <c r="K136" i="3"/>
  <c r="L136" i="3" s="1"/>
  <c r="J136" i="3"/>
  <c r="L135" i="3"/>
  <c r="J135" i="3"/>
  <c r="L134" i="3"/>
  <c r="J134" i="3"/>
  <c r="L133" i="3"/>
  <c r="J133" i="3"/>
  <c r="K132" i="3"/>
  <c r="L132" i="3" s="1"/>
  <c r="J132" i="3"/>
  <c r="K131" i="3"/>
  <c r="L131" i="3" s="1"/>
  <c r="J131" i="3"/>
  <c r="K130" i="3"/>
  <c r="L130" i="3" s="1"/>
  <c r="J130" i="3"/>
  <c r="L129" i="3"/>
  <c r="J129" i="3"/>
  <c r="L128" i="3"/>
  <c r="J128" i="3"/>
  <c r="L127" i="3"/>
  <c r="J127" i="3"/>
  <c r="K126" i="3"/>
  <c r="L126" i="3" s="1"/>
  <c r="J126" i="3"/>
  <c r="K125" i="3"/>
  <c r="L125" i="3" s="1"/>
  <c r="J125" i="3"/>
  <c r="K124" i="3"/>
  <c r="L124" i="3" s="1"/>
  <c r="J124" i="3"/>
  <c r="L123" i="3"/>
  <c r="J123" i="3"/>
  <c r="L122" i="3"/>
  <c r="J122" i="3"/>
  <c r="L121" i="3"/>
  <c r="J121" i="3"/>
  <c r="K120" i="3"/>
  <c r="L120" i="3" s="1"/>
  <c r="J120" i="3"/>
  <c r="K119" i="3"/>
  <c r="L119" i="3" s="1"/>
  <c r="J119" i="3"/>
  <c r="K118" i="3"/>
  <c r="L118" i="3" s="1"/>
  <c r="J118" i="3"/>
  <c r="L117" i="3"/>
  <c r="J117" i="3"/>
  <c r="L116" i="3"/>
  <c r="J116" i="3"/>
  <c r="L115" i="3"/>
  <c r="J115" i="3"/>
  <c r="K114" i="3"/>
  <c r="L114" i="3" s="1"/>
  <c r="J114" i="3"/>
  <c r="K113" i="3"/>
  <c r="L113" i="3" s="1"/>
  <c r="J113" i="3"/>
  <c r="K112" i="3"/>
  <c r="L112" i="3" s="1"/>
  <c r="J112" i="3"/>
  <c r="L111" i="3"/>
  <c r="J111" i="3"/>
  <c r="L110" i="3"/>
  <c r="J110" i="3"/>
  <c r="L109" i="3"/>
  <c r="J109" i="3"/>
  <c r="K108" i="3"/>
  <c r="L108" i="3" s="1"/>
  <c r="J108" i="3"/>
  <c r="K107" i="3"/>
  <c r="L107" i="3" s="1"/>
  <c r="J107" i="3"/>
  <c r="K106" i="3"/>
  <c r="L106" i="3" s="1"/>
  <c r="J106" i="3"/>
  <c r="L105" i="3"/>
  <c r="J105" i="3"/>
  <c r="L104" i="3"/>
  <c r="J104" i="3"/>
  <c r="L103" i="3"/>
  <c r="J103" i="3"/>
  <c r="K102" i="3"/>
  <c r="L102" i="3" s="1"/>
  <c r="J102" i="3"/>
  <c r="K101" i="3"/>
  <c r="L101" i="3" s="1"/>
  <c r="J101" i="3"/>
  <c r="K100" i="3"/>
  <c r="L100" i="3" s="1"/>
  <c r="J100" i="3"/>
  <c r="L99" i="3"/>
  <c r="J99" i="3"/>
  <c r="L98" i="3"/>
  <c r="J98" i="3"/>
  <c r="L97" i="3"/>
  <c r="J97" i="3"/>
  <c r="K96" i="3"/>
  <c r="L96" i="3" s="1"/>
  <c r="J96" i="3"/>
  <c r="K95" i="3"/>
  <c r="L95" i="3" s="1"/>
  <c r="J95" i="3"/>
  <c r="K94" i="3"/>
  <c r="L94" i="3" s="1"/>
  <c r="J94" i="3"/>
  <c r="L93" i="3"/>
  <c r="J93" i="3"/>
  <c r="L92" i="3"/>
  <c r="J92" i="3"/>
  <c r="L91" i="3"/>
  <c r="J91" i="3"/>
  <c r="K90" i="3"/>
  <c r="L90" i="3" s="1"/>
  <c r="J90" i="3"/>
  <c r="K89" i="3"/>
  <c r="L89" i="3" s="1"/>
  <c r="J89" i="3"/>
  <c r="K88" i="3"/>
  <c r="L88" i="3" s="1"/>
  <c r="J88" i="3"/>
  <c r="L87" i="3"/>
  <c r="J87" i="3"/>
  <c r="L86" i="3"/>
  <c r="J86" i="3"/>
  <c r="L85" i="3"/>
  <c r="J85" i="3"/>
  <c r="K84" i="3"/>
  <c r="L84" i="3" s="1"/>
  <c r="J84" i="3"/>
  <c r="K83" i="3"/>
  <c r="L83" i="3" s="1"/>
  <c r="J83" i="3"/>
  <c r="K82" i="3"/>
  <c r="L82" i="3" s="1"/>
  <c r="J82" i="3"/>
  <c r="L81" i="3"/>
  <c r="J81" i="3"/>
  <c r="L80" i="3"/>
  <c r="J80" i="3"/>
  <c r="L79" i="3"/>
  <c r="J79" i="3"/>
  <c r="J73" i="3"/>
  <c r="J72" i="3"/>
  <c r="K72" i="3" s="1"/>
  <c r="J71" i="3"/>
  <c r="J70" i="3"/>
  <c r="K70" i="3" s="1"/>
  <c r="J69" i="3"/>
  <c r="J67" i="3"/>
  <c r="K67" i="3" s="1"/>
  <c r="L67" i="3" s="1"/>
  <c r="K66" i="3"/>
  <c r="J66" i="3"/>
  <c r="J65" i="3"/>
  <c r="K65" i="3" s="1"/>
  <c r="L65" i="3" s="1"/>
  <c r="J64" i="3"/>
  <c r="J63" i="3"/>
  <c r="K63" i="3" s="1"/>
  <c r="L63" i="3" s="1"/>
  <c r="J61" i="3"/>
  <c r="J60" i="3"/>
  <c r="K60" i="3" s="1"/>
  <c r="J59" i="3"/>
  <c r="K59" i="3" s="1"/>
  <c r="J58" i="3"/>
  <c r="J57" i="3"/>
  <c r="K57" i="3" s="1"/>
  <c r="J55" i="3"/>
  <c r="K55" i="3" s="1"/>
  <c r="J54" i="3"/>
  <c r="J53" i="3"/>
  <c r="K53" i="3" s="1"/>
  <c r="J52" i="3"/>
  <c r="J51" i="3"/>
  <c r="K51" i="3" s="1"/>
  <c r="J49" i="3"/>
  <c r="K49" i="3" s="1"/>
  <c r="L49" i="3" s="1"/>
  <c r="J48" i="3"/>
  <c r="J47" i="3"/>
  <c r="K47" i="3" s="1"/>
  <c r="L47" i="3" s="1"/>
  <c r="J46" i="3"/>
  <c r="J45" i="3"/>
  <c r="K45" i="3" s="1"/>
  <c r="J43" i="3"/>
  <c r="J42" i="3"/>
  <c r="J41" i="3"/>
  <c r="J40" i="3"/>
  <c r="J39" i="3"/>
  <c r="K39" i="3" s="1"/>
  <c r="J37" i="3"/>
  <c r="K37" i="3" s="1"/>
  <c r="J36" i="3"/>
  <c r="K36" i="3" s="1"/>
  <c r="L36" i="3" s="1"/>
  <c r="J35" i="3"/>
  <c r="K35" i="3" s="1"/>
  <c r="J34" i="3"/>
  <c r="J33" i="3"/>
  <c r="K33" i="3" s="1"/>
  <c r="J31" i="3"/>
  <c r="J30" i="3"/>
  <c r="K30" i="3" s="1"/>
  <c r="L30" i="3" s="1"/>
  <c r="J29" i="3"/>
  <c r="J28" i="3"/>
  <c r="J27" i="3"/>
  <c r="J25" i="3"/>
  <c r="J24" i="3"/>
  <c r="K24" i="3" s="1"/>
  <c r="L24" i="3" s="1"/>
  <c r="J23" i="3"/>
  <c r="J22" i="3"/>
  <c r="K22" i="3" s="1"/>
  <c r="L22" i="3" s="1"/>
  <c r="J21" i="3"/>
  <c r="J19" i="3"/>
  <c r="J18" i="3"/>
  <c r="K18" i="3" s="1"/>
  <c r="J17" i="3"/>
  <c r="J16" i="3"/>
  <c r="J15" i="3"/>
  <c r="J13" i="3"/>
  <c r="J12" i="3"/>
  <c r="K12" i="3" s="1"/>
  <c r="J11" i="3"/>
  <c r="K11" i="3" s="1"/>
  <c r="J10" i="3"/>
  <c r="J9" i="3"/>
  <c r="J7" i="3"/>
  <c r="K7" i="3" s="1"/>
  <c r="J6" i="3"/>
  <c r="K6" i="3" s="1"/>
  <c r="L6" i="3" s="1"/>
  <c r="J5" i="3"/>
  <c r="J4" i="3"/>
  <c r="J3" i="3"/>
  <c r="K3" i="3" s="1"/>
  <c r="L3" i="3" s="1"/>
  <c r="L57" i="3" l="1"/>
  <c r="Q56" i="3"/>
  <c r="L7" i="3"/>
  <c r="Q6" i="3" s="1"/>
  <c r="L59" i="3"/>
  <c r="K28" i="3"/>
  <c r="L28" i="3" s="1"/>
  <c r="K9" i="3"/>
  <c r="L9" i="3" s="1"/>
  <c r="Q8" i="3" s="1"/>
  <c r="L55" i="3"/>
  <c r="Q55" i="3" s="1"/>
  <c r="L51" i="3"/>
  <c r="Q50" i="3" s="1"/>
  <c r="L53" i="3"/>
  <c r="K5" i="3"/>
  <c r="L5" i="3" s="1"/>
  <c r="Q5" i="3" s="1"/>
  <c r="L11" i="3"/>
  <c r="L18" i="3"/>
  <c r="L35" i="3"/>
  <c r="L70" i="3"/>
  <c r="K64" i="3"/>
  <c r="L64" i="3" s="1"/>
  <c r="Q63" i="3" s="1"/>
  <c r="Q49" i="3"/>
  <c r="K13" i="3"/>
  <c r="L13" i="3" s="1"/>
  <c r="K10" i="3"/>
  <c r="L10" i="3" s="1"/>
  <c r="L33" i="3"/>
  <c r="Q32" i="3" s="1"/>
  <c r="K41" i="3"/>
  <c r="L41" i="3" s="1"/>
  <c r="L60" i="3"/>
  <c r="L72" i="3"/>
  <c r="L66" i="3"/>
  <c r="Q65" i="3" s="1"/>
  <c r="K34" i="3"/>
  <c r="L34" i="3" s="1"/>
  <c r="K43" i="3"/>
  <c r="L43" i="3" s="1"/>
  <c r="Q43" i="3" s="1"/>
  <c r="K61" i="3"/>
  <c r="L61" i="3" s="1"/>
  <c r="L37" i="3"/>
  <c r="Q37" i="3" s="1"/>
  <c r="K16" i="3"/>
  <c r="L16" i="3" s="1"/>
  <c r="L12" i="3"/>
  <c r="L39" i="3"/>
  <c r="Q38" i="3" s="1"/>
  <c r="L45" i="3"/>
  <c r="Q44" i="3" s="1"/>
  <c r="K58" i="3"/>
  <c r="L58" i="3" s="1"/>
  <c r="Q62" i="3"/>
  <c r="Q7" i="3"/>
  <c r="Q35" i="3"/>
  <c r="Q67" i="3"/>
  <c r="Q2" i="3"/>
  <c r="K21" i="3"/>
  <c r="L21" i="3" s="1"/>
  <c r="K23" i="3"/>
  <c r="L23" i="3" s="1"/>
  <c r="K25" i="3"/>
  <c r="L25" i="3" s="1"/>
  <c r="Q25" i="3" s="1"/>
  <c r="K46" i="3"/>
  <c r="L46" i="3" s="1"/>
  <c r="K48" i="3"/>
  <c r="L48" i="3" s="1"/>
  <c r="K69" i="3"/>
  <c r="L69" i="3" s="1"/>
  <c r="K71" i="3"/>
  <c r="L71" i="3" s="1"/>
  <c r="K73" i="3"/>
  <c r="L73" i="3" s="1"/>
  <c r="K15" i="3"/>
  <c r="L15" i="3" s="1"/>
  <c r="K17" i="3"/>
  <c r="L17" i="3" s="1"/>
  <c r="K19" i="3"/>
  <c r="L19" i="3" s="1"/>
  <c r="K40" i="3"/>
  <c r="L40" i="3" s="1"/>
  <c r="K42" i="3"/>
  <c r="L42" i="3" s="1"/>
  <c r="K4" i="3"/>
  <c r="L4" i="3" s="1"/>
  <c r="K27" i="3"/>
  <c r="L27" i="3" s="1"/>
  <c r="K29" i="3"/>
  <c r="L29" i="3" s="1"/>
  <c r="Q29" i="3" s="1"/>
  <c r="K31" i="3"/>
  <c r="L31" i="3" s="1"/>
  <c r="K52" i="3"/>
  <c r="L52" i="3" s="1"/>
  <c r="K54" i="3"/>
  <c r="L54" i="3" s="1"/>
  <c r="Q66" i="3" l="1"/>
  <c r="Q36" i="3"/>
  <c r="Q11" i="3"/>
  <c r="Q18" i="3"/>
  <c r="Q59" i="3"/>
  <c r="Q23" i="3"/>
  <c r="Q22" i="3"/>
  <c r="Q27" i="3"/>
  <c r="Q34" i="3"/>
  <c r="Q52" i="3"/>
  <c r="Q64" i="3"/>
  <c r="Q41" i="3"/>
  <c r="Q58" i="3"/>
  <c r="Q57" i="3"/>
  <c r="Q61" i="3"/>
  <c r="Q60" i="3"/>
  <c r="Q13" i="3"/>
  <c r="Q12" i="3"/>
  <c r="Q9" i="3"/>
  <c r="Q10" i="3"/>
  <c r="Q33" i="3"/>
  <c r="Q30" i="3"/>
  <c r="Q31" i="3"/>
  <c r="Q70" i="3"/>
  <c r="Q71" i="3"/>
  <c r="Q20" i="3"/>
  <c r="Q21" i="3"/>
  <c r="Q4" i="3"/>
  <c r="Q3" i="3"/>
  <c r="Q68" i="3"/>
  <c r="Q69" i="3"/>
  <c r="Q40" i="3"/>
  <c r="Q39" i="3"/>
  <c r="Q46" i="3"/>
  <c r="Q45" i="3"/>
  <c r="Q73" i="3"/>
  <c r="Q72" i="3"/>
  <c r="Q47" i="3"/>
  <c r="Q48" i="3"/>
  <c r="Q53" i="3"/>
  <c r="Q54" i="3"/>
  <c r="Q17" i="3"/>
  <c r="Q16" i="3"/>
  <c r="Q24" i="3"/>
  <c r="Q42" i="3"/>
  <c r="Q26" i="3"/>
  <c r="Q51" i="3"/>
  <c r="Q15" i="3"/>
  <c r="Q14" i="3"/>
  <c r="Q19" i="3"/>
  <c r="Q28" i="3"/>
  <c r="K114" i="2" l="1"/>
  <c r="L114" i="2" s="1"/>
  <c r="J114" i="2"/>
  <c r="K113" i="2"/>
  <c r="L113" i="2" s="1"/>
  <c r="J113" i="2"/>
  <c r="K112" i="2"/>
  <c r="L112" i="2" s="1"/>
  <c r="J112" i="2"/>
  <c r="L111" i="2"/>
  <c r="J111" i="2"/>
  <c r="L110" i="2"/>
  <c r="J110" i="2"/>
  <c r="L109" i="2"/>
  <c r="J109" i="2"/>
  <c r="K108" i="2"/>
  <c r="L108" i="2" s="1"/>
  <c r="J108" i="2"/>
  <c r="K107" i="2"/>
  <c r="L107" i="2" s="1"/>
  <c r="J107" i="2"/>
  <c r="K106" i="2"/>
  <c r="L106" i="2" s="1"/>
  <c r="J106" i="2"/>
  <c r="L105" i="2"/>
  <c r="J105" i="2"/>
  <c r="L104" i="2"/>
  <c r="J104" i="2"/>
  <c r="L103" i="2"/>
  <c r="J103" i="2"/>
  <c r="K102" i="2"/>
  <c r="L102" i="2" s="1"/>
  <c r="J102" i="2"/>
  <c r="K101" i="2"/>
  <c r="L101" i="2" s="1"/>
  <c r="J101" i="2"/>
  <c r="K100" i="2"/>
  <c r="L100" i="2" s="1"/>
  <c r="J100" i="2"/>
  <c r="L99" i="2"/>
  <c r="J99" i="2"/>
  <c r="L98" i="2"/>
  <c r="J98" i="2"/>
  <c r="L97" i="2"/>
  <c r="J97" i="2"/>
  <c r="K96" i="2"/>
  <c r="L96" i="2" s="1"/>
  <c r="J96" i="2"/>
  <c r="K95" i="2"/>
  <c r="L95" i="2" s="1"/>
  <c r="J95" i="2"/>
  <c r="K94" i="2"/>
  <c r="L94" i="2" s="1"/>
  <c r="J94" i="2"/>
  <c r="L93" i="2"/>
  <c r="J93" i="2"/>
  <c r="L92" i="2"/>
  <c r="J92" i="2"/>
  <c r="L91" i="2"/>
  <c r="J91" i="2"/>
  <c r="K90" i="2"/>
  <c r="L90" i="2" s="1"/>
  <c r="J90" i="2"/>
  <c r="K89" i="2"/>
  <c r="L89" i="2" s="1"/>
  <c r="J89" i="2"/>
  <c r="K88" i="2"/>
  <c r="L88" i="2" s="1"/>
  <c r="J88" i="2"/>
  <c r="L87" i="2"/>
  <c r="J87" i="2"/>
  <c r="L86" i="2"/>
  <c r="J86" i="2"/>
  <c r="L85" i="2"/>
  <c r="J85" i="2"/>
  <c r="K84" i="2"/>
  <c r="L84" i="2" s="1"/>
  <c r="J84" i="2"/>
  <c r="K83" i="2"/>
  <c r="L83" i="2" s="1"/>
  <c r="J83" i="2"/>
  <c r="K82" i="2"/>
  <c r="L82" i="2" s="1"/>
  <c r="J82" i="2"/>
  <c r="L81" i="2"/>
  <c r="J81" i="2"/>
  <c r="L80" i="2"/>
  <c r="J80" i="2"/>
  <c r="L79" i="2"/>
  <c r="J79" i="2"/>
  <c r="K78" i="2"/>
  <c r="L78" i="2" s="1"/>
  <c r="J78" i="2"/>
  <c r="K77" i="2"/>
  <c r="L77" i="2" s="1"/>
  <c r="J77" i="2"/>
  <c r="K76" i="2"/>
  <c r="L76" i="2" s="1"/>
  <c r="J76" i="2"/>
  <c r="L75" i="2"/>
  <c r="J75" i="2"/>
  <c r="L74" i="2"/>
  <c r="J74" i="2"/>
  <c r="L73" i="2"/>
  <c r="J73" i="2"/>
  <c r="K72" i="2"/>
  <c r="L72" i="2" s="1"/>
  <c r="J72" i="2"/>
  <c r="K71" i="2"/>
  <c r="L71" i="2" s="1"/>
  <c r="J71" i="2"/>
  <c r="K70" i="2"/>
  <c r="L70" i="2" s="1"/>
  <c r="J70" i="2"/>
  <c r="L69" i="2"/>
  <c r="J69" i="2"/>
  <c r="L68" i="2"/>
  <c r="J68" i="2"/>
  <c r="L67" i="2"/>
  <c r="J67" i="2"/>
  <c r="K66" i="2"/>
  <c r="L66" i="2" s="1"/>
  <c r="J66" i="2"/>
  <c r="K65" i="2"/>
  <c r="L65" i="2" s="1"/>
  <c r="J65" i="2"/>
  <c r="K64" i="2"/>
  <c r="L64" i="2" s="1"/>
  <c r="J64" i="2"/>
  <c r="L63" i="2"/>
  <c r="J63" i="2"/>
  <c r="L62" i="2"/>
  <c r="J62" i="2"/>
  <c r="J61" i="2"/>
  <c r="K55" i="2"/>
  <c r="L55" i="2" s="1"/>
  <c r="J55" i="2"/>
  <c r="J54" i="2"/>
  <c r="J53" i="2"/>
  <c r="K53" i="2" s="1"/>
  <c r="L53" i="2" s="1"/>
  <c r="J52" i="2"/>
  <c r="J51" i="2"/>
  <c r="K51" i="2" s="1"/>
  <c r="L51" i="2" s="1"/>
  <c r="J49" i="2"/>
  <c r="J48" i="2"/>
  <c r="K48" i="2" s="1"/>
  <c r="L48" i="2" s="1"/>
  <c r="J47" i="2"/>
  <c r="J46" i="2"/>
  <c r="K46" i="2" s="1"/>
  <c r="L46" i="2" s="1"/>
  <c r="J45" i="2"/>
  <c r="K45" i="2" s="1"/>
  <c r="K43" i="2"/>
  <c r="L43" i="2" s="1"/>
  <c r="J43" i="2"/>
  <c r="J42" i="2"/>
  <c r="K42" i="2" s="1"/>
  <c r="L42" i="2" s="1"/>
  <c r="K41" i="2"/>
  <c r="L41" i="2" s="1"/>
  <c r="J41" i="2"/>
  <c r="J40" i="2"/>
  <c r="K40" i="2" s="1"/>
  <c r="L40" i="2" s="1"/>
  <c r="K39" i="2"/>
  <c r="L39" i="2" s="1"/>
  <c r="J39" i="2"/>
  <c r="J37" i="2"/>
  <c r="K37" i="2" s="1"/>
  <c r="L37" i="2" s="1"/>
  <c r="J36" i="2"/>
  <c r="K36" i="2" s="1"/>
  <c r="L36" i="2" s="1"/>
  <c r="J35" i="2"/>
  <c r="K35" i="2" s="1"/>
  <c r="L35" i="2" s="1"/>
  <c r="J34" i="2"/>
  <c r="K34" i="2" s="1"/>
  <c r="L34" i="2" s="1"/>
  <c r="J33" i="2"/>
  <c r="K33" i="2" s="1"/>
  <c r="L33" i="2" s="1"/>
  <c r="J31" i="2"/>
  <c r="K30" i="2"/>
  <c r="L30" i="2" s="1"/>
  <c r="J30" i="2"/>
  <c r="J29" i="2"/>
  <c r="K28" i="2"/>
  <c r="L28" i="2" s="1"/>
  <c r="J28" i="2"/>
  <c r="J27" i="2"/>
  <c r="J25" i="2"/>
  <c r="K25" i="2" s="1"/>
  <c r="L25" i="2" s="1"/>
  <c r="J24" i="2"/>
  <c r="K24" i="2" s="1"/>
  <c r="J23" i="2"/>
  <c r="K23" i="2" s="1"/>
  <c r="L23" i="2" s="1"/>
  <c r="J22" i="2"/>
  <c r="J21" i="2"/>
  <c r="K21" i="2" s="1"/>
  <c r="L21" i="2" s="1"/>
  <c r="K19" i="2"/>
  <c r="L19" i="2" s="1"/>
  <c r="J19" i="2"/>
  <c r="K18" i="2"/>
  <c r="L18" i="2" s="1"/>
  <c r="J18" i="2"/>
  <c r="J17" i="2"/>
  <c r="K17" i="2" s="1"/>
  <c r="L17" i="2" s="1"/>
  <c r="J16" i="2"/>
  <c r="K16" i="2" s="1"/>
  <c r="L16" i="2" s="1"/>
  <c r="K15" i="2"/>
  <c r="L15" i="2" s="1"/>
  <c r="J15" i="2"/>
  <c r="J13" i="2"/>
  <c r="K13" i="2" s="1"/>
  <c r="L13" i="2" s="1"/>
  <c r="J12" i="2"/>
  <c r="K12" i="2" s="1"/>
  <c r="L12" i="2" s="1"/>
  <c r="J11" i="2"/>
  <c r="K11" i="2" s="1"/>
  <c r="L11" i="2" s="1"/>
  <c r="J10" i="2"/>
  <c r="K10" i="2" s="1"/>
  <c r="L10" i="2" s="1"/>
  <c r="J9" i="2"/>
  <c r="K9" i="2" s="1"/>
  <c r="L9" i="2" s="1"/>
  <c r="J7" i="2"/>
  <c r="K7" i="2" s="1"/>
  <c r="L7" i="2" s="1"/>
  <c r="J6" i="2"/>
  <c r="K5" i="2"/>
  <c r="L5" i="2" s="1"/>
  <c r="J5" i="2"/>
  <c r="J4" i="2"/>
  <c r="K3" i="2"/>
  <c r="J3" i="2"/>
  <c r="Q16" i="2" l="1"/>
  <c r="Q14" i="2"/>
  <c r="Q10" i="2"/>
  <c r="Q9" i="2"/>
  <c r="Q19" i="2"/>
  <c r="L3" i="2"/>
  <c r="Q33" i="2"/>
  <c r="Q18" i="2"/>
  <c r="L6" i="2"/>
  <c r="Q5" i="2" s="1"/>
  <c r="Q37" i="2"/>
  <c r="Q41" i="2"/>
  <c r="Q35" i="2"/>
  <c r="Q12" i="2"/>
  <c r="Q34" i="2"/>
  <c r="Q20" i="2"/>
  <c r="Q50" i="2"/>
  <c r="Q25" i="2"/>
  <c r="Q39" i="2"/>
  <c r="Q38" i="2"/>
  <c r="Q13" i="2"/>
  <c r="Q17" i="2"/>
  <c r="Q32" i="2"/>
  <c r="Q42" i="2"/>
  <c r="Q43" i="2"/>
  <c r="Q7" i="2"/>
  <c r="Q8" i="2"/>
  <c r="Q36" i="2"/>
  <c r="Q40" i="2"/>
  <c r="Q45" i="2"/>
  <c r="Q11" i="2"/>
  <c r="Q55" i="2"/>
  <c r="K22" i="2"/>
  <c r="L22" i="2" s="1"/>
  <c r="K47" i="2"/>
  <c r="L47" i="2" s="1"/>
  <c r="K49" i="2"/>
  <c r="L49" i="2" s="1"/>
  <c r="K4" i="2"/>
  <c r="L4" i="2" s="1"/>
  <c r="K6" i="2"/>
  <c r="Q15" i="2"/>
  <c r="L24" i="2"/>
  <c r="Q23" i="2" s="1"/>
  <c r="K27" i="2"/>
  <c r="L27" i="2" s="1"/>
  <c r="Q26" i="2" s="1"/>
  <c r="K29" i="2"/>
  <c r="L29" i="2" s="1"/>
  <c r="K31" i="2"/>
  <c r="L31" i="2" s="1"/>
  <c r="L45" i="2"/>
  <c r="Q44" i="2" s="1"/>
  <c r="K52" i="2"/>
  <c r="L52" i="2" s="1"/>
  <c r="K54" i="2"/>
  <c r="L54" i="2" s="1"/>
  <c r="Q24" i="2" l="1"/>
  <c r="Q3" i="2"/>
  <c r="Q4" i="2"/>
  <c r="Q47" i="2"/>
  <c r="Q46" i="2"/>
  <c r="Q21" i="2"/>
  <c r="Q22" i="2"/>
  <c r="Q54" i="2"/>
  <c r="Q53" i="2"/>
  <c r="Q48" i="2"/>
  <c r="Q49" i="2"/>
  <c r="Q28" i="2"/>
  <c r="Q29" i="2"/>
  <c r="Q52" i="2"/>
  <c r="Q51" i="2"/>
  <c r="Q31" i="2"/>
  <c r="Q30" i="2"/>
  <c r="Q6" i="2"/>
  <c r="Q27" i="2"/>
  <c r="N83" i="1" l="1"/>
  <c r="O83" i="1" s="1"/>
  <c r="J83" i="1"/>
  <c r="N82" i="1"/>
  <c r="O82" i="1" s="1"/>
  <c r="J82" i="1"/>
  <c r="N81" i="1"/>
  <c r="O81" i="1" s="1"/>
  <c r="J81" i="1"/>
  <c r="N80" i="1"/>
  <c r="O80" i="1" s="1"/>
  <c r="J80" i="1"/>
  <c r="N79" i="1"/>
  <c r="O79" i="1" s="1"/>
  <c r="J79" i="1"/>
  <c r="N78" i="1"/>
  <c r="O78" i="1" s="1"/>
  <c r="J78" i="1"/>
  <c r="O76" i="1"/>
  <c r="N76" i="1"/>
  <c r="J76" i="1"/>
  <c r="N75" i="1"/>
  <c r="O75" i="1" s="1"/>
  <c r="J75" i="1"/>
  <c r="N74" i="1"/>
  <c r="O74" i="1" s="1"/>
  <c r="J74" i="1"/>
  <c r="N73" i="1"/>
  <c r="O73" i="1" s="1"/>
  <c r="J73" i="1"/>
  <c r="N72" i="1"/>
  <c r="O72" i="1" s="1"/>
  <c r="J72" i="1"/>
  <c r="N71" i="1"/>
  <c r="O71" i="1" s="1"/>
  <c r="J71" i="1"/>
  <c r="N69" i="1"/>
  <c r="O69" i="1" s="1"/>
  <c r="J69" i="1"/>
  <c r="N68" i="1"/>
  <c r="O68" i="1" s="1"/>
  <c r="J68" i="1"/>
  <c r="O67" i="1"/>
  <c r="N67" i="1"/>
  <c r="J67" i="1"/>
  <c r="N66" i="1"/>
  <c r="O66" i="1" s="1"/>
  <c r="J66" i="1"/>
  <c r="N65" i="1"/>
  <c r="O65" i="1" s="1"/>
  <c r="J65" i="1"/>
  <c r="N64" i="1"/>
  <c r="O64" i="1" s="1"/>
  <c r="J64" i="1"/>
  <c r="N62" i="1"/>
  <c r="O62" i="1" s="1"/>
  <c r="J62" i="1"/>
  <c r="N61" i="1"/>
  <c r="O61" i="1" s="1"/>
  <c r="J61" i="1"/>
  <c r="N60" i="1"/>
  <c r="O60" i="1" s="1"/>
  <c r="J60" i="1"/>
  <c r="N59" i="1"/>
  <c r="O59" i="1" s="1"/>
  <c r="J59" i="1"/>
  <c r="N58" i="1"/>
  <c r="O58" i="1" s="1"/>
  <c r="J58" i="1"/>
  <c r="N57" i="1"/>
  <c r="O57" i="1" s="1"/>
  <c r="J57" i="1"/>
  <c r="N55" i="1"/>
  <c r="O55" i="1" s="1"/>
  <c r="J55" i="1"/>
  <c r="N54" i="1"/>
  <c r="O54" i="1" s="1"/>
  <c r="J54" i="1"/>
  <c r="N53" i="1"/>
  <c r="O53" i="1" s="1"/>
  <c r="J53" i="1"/>
  <c r="N52" i="1"/>
  <c r="O52" i="1" s="1"/>
  <c r="J52" i="1"/>
  <c r="N51" i="1"/>
  <c r="O51" i="1" s="1"/>
  <c r="J51" i="1"/>
  <c r="N50" i="1"/>
  <c r="O50" i="1" s="1"/>
  <c r="J50" i="1"/>
  <c r="O48" i="1"/>
  <c r="N48" i="1"/>
  <c r="J48" i="1"/>
  <c r="O47" i="1"/>
  <c r="N47" i="1"/>
  <c r="J47" i="1"/>
  <c r="N46" i="1"/>
  <c r="O46" i="1" s="1"/>
  <c r="J46" i="1"/>
  <c r="N45" i="1"/>
  <c r="O45" i="1" s="1"/>
  <c r="J45" i="1"/>
  <c r="N44" i="1"/>
  <c r="O44" i="1" s="1"/>
  <c r="J44" i="1"/>
  <c r="N43" i="1"/>
  <c r="O43" i="1" s="1"/>
  <c r="J43" i="1"/>
  <c r="K37" i="1"/>
  <c r="L37" i="1" s="1"/>
  <c r="J37" i="1"/>
  <c r="J36" i="1"/>
  <c r="J35" i="1"/>
  <c r="K35" i="1" s="1"/>
  <c r="L35" i="1" s="1"/>
  <c r="J34" i="1"/>
  <c r="K34" i="1" s="1"/>
  <c r="L34" i="1" s="1"/>
  <c r="J33" i="1"/>
  <c r="K33" i="1" s="1"/>
  <c r="J31" i="1"/>
  <c r="J30" i="1"/>
  <c r="K29" i="1"/>
  <c r="L29" i="1" s="1"/>
  <c r="J29" i="1"/>
  <c r="K28" i="1"/>
  <c r="L28" i="1" s="1"/>
  <c r="J28" i="1"/>
  <c r="J27" i="1"/>
  <c r="J25" i="1"/>
  <c r="K25" i="1" s="1"/>
  <c r="L25" i="1" s="1"/>
  <c r="J24" i="1"/>
  <c r="K24" i="1" s="1"/>
  <c r="L24" i="1" s="1"/>
  <c r="J23" i="1"/>
  <c r="J22" i="1"/>
  <c r="J21" i="1"/>
  <c r="K19" i="1"/>
  <c r="L19" i="1" s="1"/>
  <c r="J19" i="1"/>
  <c r="K18" i="1"/>
  <c r="L18" i="1" s="1"/>
  <c r="J18" i="1"/>
  <c r="J17" i="1"/>
  <c r="K17" i="1" s="1"/>
  <c r="J16" i="1"/>
  <c r="K16" i="1" s="1"/>
  <c r="L16" i="1" s="1"/>
  <c r="J15" i="1"/>
  <c r="K15" i="1" s="1"/>
  <c r="L15" i="1" s="1"/>
  <c r="J13" i="1"/>
  <c r="K13" i="1" s="1"/>
  <c r="K12" i="1"/>
  <c r="L12" i="1" s="1"/>
  <c r="J12" i="1"/>
  <c r="J11" i="1"/>
  <c r="K11" i="1" s="1"/>
  <c r="L11" i="1" s="1"/>
  <c r="J10" i="1"/>
  <c r="K9" i="1"/>
  <c r="J9" i="1"/>
  <c r="L9" i="1" s="1"/>
  <c r="J7" i="1"/>
  <c r="J6" i="1"/>
  <c r="K5" i="1"/>
  <c r="L5" i="1" s="1"/>
  <c r="J5" i="1"/>
  <c r="K4" i="1"/>
  <c r="L4" i="1" s="1"/>
  <c r="J4" i="1"/>
  <c r="J3" i="1"/>
  <c r="R8" i="1" l="1"/>
  <c r="W9" i="1"/>
  <c r="T12" i="1"/>
  <c r="L22" i="1"/>
  <c r="W12" i="1"/>
  <c r="S9" i="1"/>
  <c r="V10" i="1"/>
  <c r="T11" i="1"/>
  <c r="R9" i="1"/>
  <c r="T7" i="1"/>
  <c r="U8" i="1"/>
  <c r="V9" i="1"/>
  <c r="W10" i="1"/>
  <c r="K23" i="1"/>
  <c r="L23" i="1" s="1"/>
  <c r="U10" i="1" s="1"/>
  <c r="K3" i="1"/>
  <c r="L3" i="1" s="1"/>
  <c r="L13" i="1"/>
  <c r="W8" i="1" s="1"/>
  <c r="K27" i="1"/>
  <c r="L27" i="1" s="1"/>
  <c r="L33" i="1"/>
  <c r="R12" i="1" s="1"/>
  <c r="K36" i="1"/>
  <c r="L36" i="1" s="1"/>
  <c r="K6" i="1"/>
  <c r="L6" i="1" s="1"/>
  <c r="L17" i="1"/>
  <c r="T9" i="1" s="1"/>
  <c r="K21" i="1"/>
  <c r="L21" i="1" s="1"/>
  <c r="R10" i="1" s="1"/>
  <c r="K30" i="1"/>
  <c r="L30" i="1" s="1"/>
  <c r="K7" i="1"/>
  <c r="L7" i="1" s="1"/>
  <c r="W7" i="1" s="1"/>
  <c r="K10" i="1"/>
  <c r="L10" i="1" s="1"/>
  <c r="K22" i="1"/>
  <c r="K31" i="1"/>
  <c r="L31" i="1" s="1"/>
  <c r="W11" i="1" s="1"/>
  <c r="U9" i="1" l="1"/>
  <c r="S10" i="1"/>
  <c r="V11" i="1"/>
  <c r="U11" i="1"/>
  <c r="T8" i="1"/>
  <c r="S8" i="1"/>
  <c r="R7" i="1"/>
  <c r="S7" i="1"/>
  <c r="V12" i="1"/>
  <c r="U12" i="1"/>
  <c r="R11" i="1"/>
  <c r="S11" i="1"/>
  <c r="V7" i="1"/>
  <c r="U7" i="1"/>
  <c r="T10" i="1"/>
  <c r="S12" i="1"/>
  <c r="V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2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Mpr=Cpr*Ry*Mp
Mp=Z*Fy
</t>
        </r>
      </text>
    </comment>
    <comment ref="N4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1.41D+0.5L+omega0E
</t>
        </r>
      </text>
    </comment>
    <comment ref="P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1.2 Dead + Live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6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Load Combination:
1.41 D+0.5 L+3 E</t>
        </r>
      </text>
    </comment>
    <comment ref="M6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1.2Dead+ Live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7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Load Combination:
1.41 D+0.5 L+3 E</t>
        </r>
      </text>
    </comment>
    <comment ref="M7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1.2 Dead + Live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9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Load Combination:
1.41 D+0.5 L+3 E</t>
        </r>
      </text>
    </comment>
    <comment ref="M9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1.41D+0.5L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11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Load Combination:
1.41 D+0.5 L+3 E</t>
        </r>
      </text>
    </comment>
    <comment ref="M11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1.41D+0.5L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13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Load Combination:
1.41 D+0.5 L+3 E</t>
        </r>
      </text>
    </comment>
    <comment ref="M13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1.41D+0.5L</t>
        </r>
      </text>
    </comment>
  </commentList>
</comments>
</file>

<file path=xl/sharedStrings.xml><?xml version="1.0" encoding="utf-8"?>
<sst xmlns="http://schemas.openxmlformats.org/spreadsheetml/2006/main" count="1465" uniqueCount="138">
  <si>
    <t>Beams</t>
  </si>
  <si>
    <t>Story #</t>
  </si>
  <si>
    <t>Bay #</t>
  </si>
  <si>
    <t>Section</t>
  </si>
  <si>
    <t>A (cm2)</t>
  </si>
  <si>
    <t>I (cm4)</t>
  </si>
  <si>
    <t>Z (cm3)</t>
  </si>
  <si>
    <t>L (m)</t>
  </si>
  <si>
    <t>Fy (kg/cm2)</t>
  </si>
  <si>
    <t>Mpr (ton.m)</t>
  </si>
  <si>
    <t>Vp (ton)</t>
  </si>
  <si>
    <t>M*pb (ton.m)</t>
  </si>
  <si>
    <t>Story 1</t>
  </si>
  <si>
    <t>W18x40</t>
  </si>
  <si>
    <t>SCWB</t>
  </si>
  <si>
    <t>Story</t>
  </si>
  <si>
    <t>Story 2</t>
  </si>
  <si>
    <t>Story 3</t>
  </si>
  <si>
    <t>W18x35</t>
  </si>
  <si>
    <t>Story 4</t>
  </si>
  <si>
    <t>Story 5</t>
  </si>
  <si>
    <t>W16x31</t>
  </si>
  <si>
    <t>Story 6</t>
  </si>
  <si>
    <t>Columns</t>
  </si>
  <si>
    <t>Axe #</t>
  </si>
  <si>
    <t>H (m)</t>
  </si>
  <si>
    <t>Mp (ton.m)</t>
  </si>
  <si>
    <t>P (Dead) (kN)</t>
  </si>
  <si>
    <t>P (Live) (kN)</t>
  </si>
  <si>
    <t>P (E) (kN)</t>
  </si>
  <si>
    <t>Pu (ton)</t>
  </si>
  <si>
    <t>M*pc (ton.m)</t>
  </si>
  <si>
    <t>Box 260x22.2</t>
  </si>
  <si>
    <t>Box 240x20</t>
  </si>
  <si>
    <t>Box 220x20</t>
  </si>
  <si>
    <t>Ratio</t>
  </si>
  <si>
    <t>Story 7</t>
  </si>
  <si>
    <t>Story 8</t>
  </si>
  <si>
    <t>Story 9</t>
  </si>
  <si>
    <t>Mp (KN.m)</t>
  </si>
  <si>
    <t>Pu (KN)</t>
  </si>
  <si>
    <t>Box 280x20</t>
  </si>
  <si>
    <t>Box 260x20</t>
  </si>
  <si>
    <t>W21x50</t>
  </si>
  <si>
    <t>W21x44</t>
  </si>
  <si>
    <t>Story 10</t>
  </si>
  <si>
    <t>Story 11</t>
  </si>
  <si>
    <t>Story 12</t>
  </si>
  <si>
    <t>Pu (kN)</t>
  </si>
  <si>
    <t>Box 300x25</t>
  </si>
  <si>
    <t>Box 280x22.2</t>
  </si>
  <si>
    <t>Box 240x22.2</t>
  </si>
  <si>
    <t>W18x50</t>
  </si>
  <si>
    <t>Story 13</t>
  </si>
  <si>
    <t>W16x36</t>
  </si>
  <si>
    <t>Story 14</t>
  </si>
  <si>
    <t>Story 15</t>
  </si>
  <si>
    <t>Box 330x22.2</t>
  </si>
  <si>
    <t>Box 300x22.2</t>
  </si>
  <si>
    <t>W21x55</t>
  </si>
  <si>
    <t>W18x46</t>
  </si>
  <si>
    <t>Story 16</t>
  </si>
  <si>
    <t>Story 17</t>
  </si>
  <si>
    <t>Story 18</t>
  </si>
  <si>
    <t>Box 350x25</t>
  </si>
  <si>
    <t>W21x62</t>
  </si>
  <si>
    <t>W21x57</t>
  </si>
  <si>
    <t>Story 19</t>
  </si>
  <si>
    <t>Story 20</t>
  </si>
  <si>
    <t>Story 21</t>
  </si>
  <si>
    <t>Box 330x25</t>
  </si>
  <si>
    <t>Node</t>
  </si>
  <si>
    <t>s</t>
  </si>
  <si>
    <t>Puc (ton)</t>
  </si>
  <si>
    <t>Puc (kN)</t>
  </si>
  <si>
    <t>Mp (kN.m)</t>
  </si>
  <si>
    <t>M*pc (kN.m)</t>
  </si>
  <si>
    <t>M*pc (KN.m)</t>
  </si>
  <si>
    <t>Story12</t>
  </si>
  <si>
    <t>Story11</t>
  </si>
  <si>
    <t>Story10</t>
  </si>
  <si>
    <t>Story9</t>
  </si>
  <si>
    <t>Story8</t>
  </si>
  <si>
    <t>Story7</t>
  </si>
  <si>
    <t>Story6</t>
  </si>
  <si>
    <t>Story5</t>
  </si>
  <si>
    <t>Story4</t>
  </si>
  <si>
    <t>Story3</t>
  </si>
  <si>
    <t>Story2</t>
  </si>
  <si>
    <t>Story1</t>
  </si>
  <si>
    <t>Mass</t>
  </si>
  <si>
    <t>kg</t>
  </si>
  <si>
    <t>Story15</t>
  </si>
  <si>
    <t>Story14</t>
  </si>
  <si>
    <t>Story13</t>
  </si>
  <si>
    <t>Story18</t>
  </si>
  <si>
    <t>Story17</t>
  </si>
  <si>
    <t>Story16</t>
  </si>
  <si>
    <t>Nodas Mass</t>
  </si>
  <si>
    <t>Story21</t>
  </si>
  <si>
    <t>Story20</t>
  </si>
  <si>
    <t>Story19</t>
  </si>
  <si>
    <t>Box 280x25</t>
  </si>
  <si>
    <t>Masses</t>
  </si>
  <si>
    <t>1st Floor</t>
  </si>
  <si>
    <t>2nd Floor</t>
  </si>
  <si>
    <t>3rd Floor</t>
  </si>
  <si>
    <t>4th Floor</t>
  </si>
  <si>
    <t>5th Floor</t>
  </si>
  <si>
    <t>6th Floor</t>
  </si>
  <si>
    <t>7th Floor</t>
  </si>
  <si>
    <t>8th Floor</t>
  </si>
  <si>
    <t>9th Floor</t>
  </si>
  <si>
    <t>Whole Story Masses (kg)</t>
  </si>
  <si>
    <t>Nodes in SF (kg)</t>
  </si>
  <si>
    <t>10th Floor</t>
  </si>
  <si>
    <t>11th Floor</t>
  </si>
  <si>
    <t>12th Floor</t>
  </si>
  <si>
    <t>Story (kg)</t>
  </si>
  <si>
    <t>13th Floor</t>
  </si>
  <si>
    <t>14th Floor</t>
  </si>
  <si>
    <t>15th Floor</t>
  </si>
  <si>
    <t>16th Floor</t>
  </si>
  <si>
    <t>17th Floor</t>
  </si>
  <si>
    <t>18th Floor</t>
  </si>
  <si>
    <t>Periods in Etabs</t>
  </si>
  <si>
    <t>T(1)</t>
  </si>
  <si>
    <t>T(2)</t>
  </si>
  <si>
    <t>T(3)</t>
  </si>
  <si>
    <t>Whole Mass (ton)</t>
  </si>
  <si>
    <t>Pushover</t>
  </si>
  <si>
    <t>Wi</t>
  </si>
  <si>
    <t>K</t>
  </si>
  <si>
    <t>hi</t>
  </si>
  <si>
    <t>Wi * hi^k</t>
  </si>
  <si>
    <t>Percentage</t>
  </si>
  <si>
    <t>Wi * hi^K</t>
  </si>
  <si>
    <t>Box 380x26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</si>
</sst>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3" borderId="0" xfId="0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0" fillId="3" borderId="0" xfId="0" applyFill="1"/>
    <xf numFmtId="0" fontId="0" fillId="0" borderId="18" xfId="0" applyBorder="1"/>
    <xf numFmtId="0" fontId="0" fillId="0" borderId="5" xfId="0" applyBorder="1"/>
    <xf numFmtId="0" fontId="0" fillId="0" borderId="7" xfId="0" applyBorder="1"/>
    <xf numFmtId="0" fontId="8" fillId="0" borderId="0" xfId="0" applyFont="1"/>
    <xf numFmtId="0" fontId="0" fillId="0" borderId="14" xfId="0" applyBorder="1"/>
    <xf numFmtId="0" fontId="0" fillId="0" borderId="8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1" fillId="2" borderId="1" xfId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0" xfId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12" xfId="1" applyBorder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workbookViewId="0">
      <selection activeCell="G102" sqref="G102"/>
    </sheetView>
  </sheetViews>
  <sheetFormatPr defaultRowHeight="14.4" x14ac:dyDescent="0.3"/>
  <cols>
    <col min="4" max="4" width="13.88671875" customWidth="1"/>
    <col min="5" max="5" width="7.6640625" customWidth="1"/>
    <col min="6" max="6" width="9.44140625" customWidth="1"/>
    <col min="7" max="7" width="15" customWidth="1"/>
    <col min="8" max="8" width="6.33203125" customWidth="1"/>
    <col min="9" max="9" width="10.77734375" customWidth="1"/>
    <col min="10" max="10" width="10.44140625" customWidth="1"/>
    <col min="11" max="11" width="12" customWidth="1"/>
    <col min="12" max="12" width="12.21875" customWidth="1"/>
    <col min="13" max="13" width="10.109375" customWidth="1"/>
    <col min="14" max="14" width="8.44140625" customWidth="1"/>
    <col min="15" max="15" width="12.44140625" customWidth="1"/>
    <col min="16" max="16" width="9.44140625" customWidth="1"/>
    <col min="17" max="17" width="12.44140625" customWidth="1"/>
    <col min="18" max="18" width="11.109375" customWidth="1"/>
  </cols>
  <sheetData>
    <row r="1" spans="1:23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39</v>
      </c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3">
      <c r="A3" s="2"/>
      <c r="B3" s="35" t="s">
        <v>12</v>
      </c>
      <c r="C3" s="2">
        <v>1</v>
      </c>
      <c r="D3" s="2" t="s">
        <v>13</v>
      </c>
      <c r="E3" s="4">
        <v>76.099999999999994</v>
      </c>
      <c r="F3" s="4">
        <v>25473.4</v>
      </c>
      <c r="G3" s="4">
        <v>1284.7</v>
      </c>
      <c r="H3" s="2">
        <v>6</v>
      </c>
      <c r="I3" s="2">
        <v>2400</v>
      </c>
      <c r="J3" s="2">
        <f>(G3*I3/100000)*1.2*1.2</f>
        <v>44.399231999999991</v>
      </c>
      <c r="K3" s="2">
        <f>((2*J3)/H3)+((1.41*3+0.5*1)*H3)/2</f>
        <v>28.989743999999995</v>
      </c>
      <c r="L3" s="2">
        <f>J3+K3*(0.13)</f>
        <v>48.16789871999999</v>
      </c>
      <c r="M3" s="2">
        <f>I3*G3/10^4</f>
        <v>308.32799999999997</v>
      </c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thickBot="1" x14ac:dyDescent="0.35">
      <c r="A4" s="2"/>
      <c r="B4" s="35"/>
      <c r="C4" s="2">
        <v>2</v>
      </c>
      <c r="D4" s="2" t="s">
        <v>13</v>
      </c>
      <c r="E4" s="4">
        <v>76.099999999999994</v>
      </c>
      <c r="F4" s="4">
        <v>25473.4</v>
      </c>
      <c r="G4" s="4">
        <v>1284.7</v>
      </c>
      <c r="H4" s="2">
        <v>6</v>
      </c>
      <c r="I4" s="2">
        <v>2400</v>
      </c>
      <c r="J4" s="2">
        <f t="shared" ref="J4:J37" si="0">(G4*I4/100000)*1.2*1.2</f>
        <v>44.399231999999991</v>
      </c>
      <c r="K4" s="2">
        <f t="shared" ref="K4:K37" si="1">((2*J4)/H4)+((1.41*3+0.5*1)*H4)/2</f>
        <v>28.989743999999995</v>
      </c>
      <c r="L4" s="2">
        <f t="shared" ref="L4:L13" si="2">J4+K4*(0.13)</f>
        <v>48.16789871999999</v>
      </c>
      <c r="M4" s="2">
        <f t="shared" ref="M4:M37" si="3">I4*G4/10^4</f>
        <v>308.32799999999997</v>
      </c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thickBot="1" x14ac:dyDescent="0.35">
      <c r="A5" s="2"/>
      <c r="B5" s="35"/>
      <c r="C5" s="2">
        <v>3</v>
      </c>
      <c r="D5" s="2" t="s">
        <v>13</v>
      </c>
      <c r="E5" s="4">
        <v>76.099999999999994</v>
      </c>
      <c r="F5" s="4">
        <v>25473.4</v>
      </c>
      <c r="G5" s="4">
        <v>1284.7</v>
      </c>
      <c r="H5" s="2">
        <v>6</v>
      </c>
      <c r="I5" s="2">
        <v>2400</v>
      </c>
      <c r="J5" s="2">
        <f t="shared" si="0"/>
        <v>44.399231999999991</v>
      </c>
      <c r="K5" s="2">
        <f t="shared" si="1"/>
        <v>28.989743999999995</v>
      </c>
      <c r="L5" s="2">
        <f t="shared" si="2"/>
        <v>48.16789871999999</v>
      </c>
      <c r="M5" s="2">
        <f t="shared" si="3"/>
        <v>308.32799999999997</v>
      </c>
      <c r="N5" s="2"/>
      <c r="O5" s="2"/>
      <c r="P5" s="5" t="s">
        <v>14</v>
      </c>
      <c r="Q5" s="36" t="s">
        <v>71</v>
      </c>
      <c r="R5" s="36"/>
      <c r="S5" s="36"/>
      <c r="T5" s="36"/>
      <c r="U5" s="36"/>
      <c r="V5" s="36"/>
      <c r="W5" s="37"/>
    </row>
    <row r="6" spans="1:23" ht="15" thickBot="1" x14ac:dyDescent="0.35">
      <c r="A6" s="2"/>
      <c r="B6" s="35"/>
      <c r="C6" s="2">
        <v>4</v>
      </c>
      <c r="D6" s="2" t="s">
        <v>13</v>
      </c>
      <c r="E6" s="4">
        <v>76.099999999999994</v>
      </c>
      <c r="F6" s="4">
        <v>25473.4</v>
      </c>
      <c r="G6" s="4">
        <v>1284.7</v>
      </c>
      <c r="H6" s="2">
        <v>6</v>
      </c>
      <c r="I6" s="2">
        <v>2400</v>
      </c>
      <c r="J6" s="2">
        <f t="shared" si="0"/>
        <v>44.399231999999991</v>
      </c>
      <c r="K6" s="2">
        <f t="shared" si="1"/>
        <v>28.989743999999995</v>
      </c>
      <c r="L6" s="2">
        <f t="shared" si="2"/>
        <v>48.16789871999999</v>
      </c>
      <c r="M6" s="2">
        <f t="shared" si="3"/>
        <v>308.32799999999997</v>
      </c>
      <c r="N6" s="2"/>
      <c r="O6" s="2"/>
      <c r="P6" s="38" t="s">
        <v>15</v>
      </c>
      <c r="Q6" s="5" t="s">
        <v>72</v>
      </c>
      <c r="R6" s="6">
        <v>1</v>
      </c>
      <c r="S6" s="6">
        <v>2</v>
      </c>
      <c r="T6" s="6">
        <v>3</v>
      </c>
      <c r="U6" s="6">
        <v>4</v>
      </c>
      <c r="V6" s="6">
        <v>5</v>
      </c>
      <c r="W6" s="7">
        <v>6</v>
      </c>
    </row>
    <row r="7" spans="1:23" x14ac:dyDescent="0.3">
      <c r="A7" s="2"/>
      <c r="B7" s="35"/>
      <c r="C7" s="2">
        <v>5</v>
      </c>
      <c r="D7" s="2" t="s">
        <v>13</v>
      </c>
      <c r="E7" s="4">
        <v>76.099999999999994</v>
      </c>
      <c r="F7" s="4">
        <v>25473.4</v>
      </c>
      <c r="G7" s="4">
        <v>1284.7</v>
      </c>
      <c r="H7" s="2">
        <v>6</v>
      </c>
      <c r="I7" s="2">
        <v>2400</v>
      </c>
      <c r="J7" s="2">
        <f t="shared" si="0"/>
        <v>44.399231999999991</v>
      </c>
      <c r="K7" s="2">
        <f t="shared" si="1"/>
        <v>28.989743999999995</v>
      </c>
      <c r="L7" s="2">
        <f t="shared" si="2"/>
        <v>48.16789871999999</v>
      </c>
      <c r="M7" s="2">
        <f t="shared" si="3"/>
        <v>308.32799999999997</v>
      </c>
      <c r="N7" s="2"/>
      <c r="O7" s="2"/>
      <c r="P7" s="38"/>
      <c r="Q7" s="8">
        <v>1</v>
      </c>
      <c r="R7" s="2">
        <f>(O43+O50)/L3</f>
        <v>2.3291887502042625</v>
      </c>
      <c r="S7">
        <f>(O44+O51)/(L3+L4)</f>
        <v>1.0985077640953136</v>
      </c>
      <c r="T7" s="2">
        <f>(O45+O52)/(L4+L5)</f>
        <v>1.1094384628927478</v>
      </c>
      <c r="U7" s="2">
        <f>(O46+O53)/(L5+L6)</f>
        <v>1.1094384628927478</v>
      </c>
      <c r="V7" s="2">
        <f>(O47+O54)/(L6+L7)</f>
        <v>1.0985077640953136</v>
      </c>
      <c r="W7" s="9">
        <f>(O48+O55)/L7</f>
        <v>2.3291887502042625</v>
      </c>
    </row>
    <row r="8" spans="1:23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8"/>
      <c r="Q8" s="8">
        <v>2</v>
      </c>
      <c r="R8" s="2">
        <f>(O50+O57)/L9</f>
        <v>2.1233968972226762</v>
      </c>
      <c r="S8" s="2">
        <f>(O51+O58)/(L9+L10)</f>
        <v>0.99925547269790049</v>
      </c>
      <c r="T8" s="2">
        <f>(O52+O59)/(L10+L11)</f>
        <v>1.0114562131518978</v>
      </c>
      <c r="U8" s="2">
        <f>(O53+O60)/(L11+L12)</f>
        <v>1.0114562131518978</v>
      </c>
      <c r="V8" s="2">
        <f>(O54+O61)/(L12+L13)</f>
        <v>0.99925547269790049</v>
      </c>
      <c r="W8" s="9">
        <f>(O55+O62)/L13</f>
        <v>2.1233968972226762</v>
      </c>
    </row>
    <row r="9" spans="1:23" x14ac:dyDescent="0.3">
      <c r="A9" s="2"/>
      <c r="B9" s="35" t="s">
        <v>16</v>
      </c>
      <c r="C9" s="2">
        <v>1</v>
      </c>
      <c r="D9" s="2" t="s">
        <v>13</v>
      </c>
      <c r="E9" s="4">
        <v>76.099999999999994</v>
      </c>
      <c r="F9" s="4">
        <v>25473.4</v>
      </c>
      <c r="G9" s="4">
        <v>1284.7</v>
      </c>
      <c r="H9" s="2">
        <v>6</v>
      </c>
      <c r="I9" s="2">
        <v>2400</v>
      </c>
      <c r="J9" s="2">
        <f t="shared" si="0"/>
        <v>44.399231999999991</v>
      </c>
      <c r="K9" s="2">
        <f t="shared" si="1"/>
        <v>28.989743999999995</v>
      </c>
      <c r="L9" s="2">
        <f>J9+K9*(0.13)</f>
        <v>48.16789871999999</v>
      </c>
      <c r="M9" s="2">
        <f t="shared" si="3"/>
        <v>308.32799999999997</v>
      </c>
      <c r="N9" s="2"/>
      <c r="O9" s="2"/>
      <c r="P9" s="38"/>
      <c r="Q9" s="8">
        <v>3</v>
      </c>
      <c r="R9" s="2">
        <f>(O57+O64)/L15</f>
        <v>2.2557679849783656</v>
      </c>
      <c r="S9" s="2">
        <f>(O58+O65)/(L15+L16)</f>
        <v>1.0593247015699159</v>
      </c>
      <c r="T9" s="2">
        <f>(O59+O66)/(L16+L17)</f>
        <v>1.0740343683629692</v>
      </c>
      <c r="U9" s="2">
        <f>(O60+O67)/(L17+L18)</f>
        <v>1.0740343683629692</v>
      </c>
      <c r="V9" s="2">
        <f>(O61+O68)/(L18+L19)</f>
        <v>1.0593247015699159</v>
      </c>
      <c r="W9" s="9">
        <f>(O62+O69)/L19</f>
        <v>2.2557679849783656</v>
      </c>
    </row>
    <row r="10" spans="1:23" x14ac:dyDescent="0.3">
      <c r="A10" s="2"/>
      <c r="B10" s="35"/>
      <c r="C10" s="2">
        <v>2</v>
      </c>
      <c r="D10" s="2" t="s">
        <v>13</v>
      </c>
      <c r="E10" s="4">
        <v>76.099999999999994</v>
      </c>
      <c r="F10" s="4">
        <v>25473.4</v>
      </c>
      <c r="G10" s="4">
        <v>1284.7</v>
      </c>
      <c r="H10" s="2">
        <v>6</v>
      </c>
      <c r="I10" s="2">
        <v>2400</v>
      </c>
      <c r="J10" s="2">
        <f t="shared" si="0"/>
        <v>44.399231999999991</v>
      </c>
      <c r="K10" s="2">
        <f t="shared" si="1"/>
        <v>28.989743999999995</v>
      </c>
      <c r="L10" s="2">
        <f t="shared" si="2"/>
        <v>48.16789871999999</v>
      </c>
      <c r="M10" s="2">
        <f t="shared" si="3"/>
        <v>308.32799999999997</v>
      </c>
      <c r="N10" s="2"/>
      <c r="O10" s="2"/>
      <c r="P10" s="38"/>
      <c r="Q10" s="8">
        <v>4</v>
      </c>
      <c r="R10" s="2">
        <f>(O64+O71)/(L21)</f>
        <v>2.1471044369498697</v>
      </c>
      <c r="S10" s="2">
        <f>(O65+O72)/(L21+L22)</f>
        <v>1.0192118781459358</v>
      </c>
      <c r="T10" s="2">
        <f>(O66+O73)/(L22+L23)</f>
        <v>1.0283633642343684</v>
      </c>
      <c r="U10" s="2">
        <f>(O67+O74)/(L23+L24)</f>
        <v>1.0283633642343684</v>
      </c>
      <c r="V10" s="2">
        <f>(O68+O75)/(L24+L25)</f>
        <v>1.0192118781459358</v>
      </c>
      <c r="W10" s="9">
        <f>(O69+O76)/L25</f>
        <v>2.1471044369498697</v>
      </c>
    </row>
    <row r="11" spans="1:23" x14ac:dyDescent="0.3">
      <c r="A11" s="2"/>
      <c r="B11" s="35"/>
      <c r="C11" s="2">
        <v>3</v>
      </c>
      <c r="D11" s="2" t="s">
        <v>13</v>
      </c>
      <c r="E11" s="4">
        <v>76.099999999999994</v>
      </c>
      <c r="F11" s="4">
        <v>25473.4</v>
      </c>
      <c r="G11" s="4">
        <v>1284.7</v>
      </c>
      <c r="H11" s="2">
        <v>6</v>
      </c>
      <c r="I11" s="2">
        <v>2400</v>
      </c>
      <c r="J11" s="2">
        <f t="shared" si="0"/>
        <v>44.399231999999991</v>
      </c>
      <c r="K11" s="2">
        <f t="shared" si="1"/>
        <v>28.989743999999995</v>
      </c>
      <c r="L11" s="2">
        <f t="shared" si="2"/>
        <v>48.16789871999999</v>
      </c>
      <c r="M11" s="2">
        <f t="shared" si="3"/>
        <v>308.32799999999997</v>
      </c>
      <c r="N11" s="2"/>
      <c r="O11" s="2"/>
      <c r="P11" s="38"/>
      <c r="Q11" s="8">
        <v>5</v>
      </c>
      <c r="R11" s="2">
        <f>(O71+O78)/L27</f>
        <v>2.4840205089059135</v>
      </c>
      <c r="S11" s="2">
        <f>(O72+O79)/(L27+L28)</f>
        <v>1.1975543940265903</v>
      </c>
      <c r="T11" s="2">
        <f>(O73+O80)/(L28+L29)</f>
        <v>1.2037064992975577</v>
      </c>
      <c r="U11" s="2">
        <f>(O74+O81)/(L29+L30)</f>
        <v>1.2037064992975577</v>
      </c>
      <c r="V11" s="2">
        <f>(O75+O82)/(L30+L31)</f>
        <v>1.1975543940265903</v>
      </c>
      <c r="W11" s="9">
        <f>(O76+O83)/L31</f>
        <v>2.4840205089059135</v>
      </c>
    </row>
    <row r="12" spans="1:23" ht="15" thickBot="1" x14ac:dyDescent="0.35">
      <c r="A12" s="2"/>
      <c r="B12" s="35"/>
      <c r="C12" s="2">
        <v>4</v>
      </c>
      <c r="D12" s="2" t="s">
        <v>13</v>
      </c>
      <c r="E12" s="4">
        <v>76.099999999999994</v>
      </c>
      <c r="F12" s="4">
        <v>25473.4</v>
      </c>
      <c r="G12" s="4">
        <v>1284.7</v>
      </c>
      <c r="H12" s="2">
        <v>6</v>
      </c>
      <c r="I12" s="2">
        <v>2400</v>
      </c>
      <c r="J12" s="2">
        <f t="shared" si="0"/>
        <v>44.399231999999991</v>
      </c>
      <c r="K12" s="2">
        <f t="shared" si="1"/>
        <v>28.989743999999995</v>
      </c>
      <c r="L12" s="2">
        <f t="shared" si="2"/>
        <v>48.16789871999999</v>
      </c>
      <c r="M12" s="2">
        <f t="shared" si="3"/>
        <v>308.32799999999997</v>
      </c>
      <c r="N12" s="2"/>
      <c r="O12" s="2"/>
      <c r="P12" s="39"/>
      <c r="Q12" s="10">
        <v>6</v>
      </c>
      <c r="R12" s="11">
        <f>O78/L33</f>
        <v>1.2658756436441636</v>
      </c>
      <c r="S12" s="11">
        <f>O79/(L33+L34)</f>
        <v>0.61623842952453578</v>
      </c>
      <c r="T12" s="11">
        <f>O80/(L34+L35)</f>
        <v>0.61845860429997956</v>
      </c>
      <c r="U12" s="11">
        <f>O81/(L35+L36)</f>
        <v>0.61845860429997956</v>
      </c>
      <c r="V12" s="11">
        <f>O82/(L36+L37)</f>
        <v>0.61623842952453578</v>
      </c>
      <c r="W12" s="12">
        <f>O83/L37</f>
        <v>1.2658756436441636</v>
      </c>
    </row>
    <row r="13" spans="1:23" x14ac:dyDescent="0.3">
      <c r="A13" s="2"/>
      <c r="B13" s="35"/>
      <c r="C13" s="2">
        <v>5</v>
      </c>
      <c r="D13" s="2" t="s">
        <v>13</v>
      </c>
      <c r="E13" s="4">
        <v>76.099999999999994</v>
      </c>
      <c r="F13" s="4">
        <v>25473.4</v>
      </c>
      <c r="G13" s="4">
        <v>1284.7</v>
      </c>
      <c r="H13" s="2">
        <v>6</v>
      </c>
      <c r="I13" s="2">
        <v>2400</v>
      </c>
      <c r="J13" s="2">
        <f t="shared" si="0"/>
        <v>44.399231999999991</v>
      </c>
      <c r="K13" s="2">
        <f t="shared" si="1"/>
        <v>28.989743999999995</v>
      </c>
      <c r="L13" s="2">
        <f t="shared" si="2"/>
        <v>48.16789871999999</v>
      </c>
      <c r="M13" s="2">
        <f t="shared" si="3"/>
        <v>308.32799999999997</v>
      </c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3">
      <c r="A15" s="2"/>
      <c r="B15" s="35" t="s">
        <v>17</v>
      </c>
      <c r="C15" s="2">
        <v>1</v>
      </c>
      <c r="D15" s="2" t="s">
        <v>18</v>
      </c>
      <c r="E15" s="4">
        <v>66.5</v>
      </c>
      <c r="F15" s="4">
        <v>21227.8</v>
      </c>
      <c r="G15" s="4">
        <v>1089.7</v>
      </c>
      <c r="H15" s="2">
        <v>6</v>
      </c>
      <c r="I15" s="2">
        <v>2400</v>
      </c>
      <c r="J15" s="2">
        <f t="shared" si="0"/>
        <v>37.660031999999994</v>
      </c>
      <c r="K15" s="2">
        <f t="shared" si="1"/>
        <v>26.743343999999993</v>
      </c>
      <c r="L15" s="2">
        <f>J15+K15*(0.12)</f>
        <v>40.869233279999996</v>
      </c>
      <c r="M15" s="2">
        <f t="shared" si="3"/>
        <v>261.52800000000002</v>
      </c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3">
      <c r="A16" s="2"/>
      <c r="B16" s="35"/>
      <c r="C16" s="2">
        <v>2</v>
      </c>
      <c r="D16" s="2" t="s">
        <v>18</v>
      </c>
      <c r="E16" s="4">
        <v>66.5</v>
      </c>
      <c r="F16" s="4">
        <v>21227.8</v>
      </c>
      <c r="G16" s="4">
        <v>1089.7</v>
      </c>
      <c r="H16" s="2">
        <v>6</v>
      </c>
      <c r="I16" s="2">
        <v>2400</v>
      </c>
      <c r="J16" s="2">
        <f t="shared" si="0"/>
        <v>37.660031999999994</v>
      </c>
      <c r="K16" s="2">
        <f t="shared" si="1"/>
        <v>26.743343999999993</v>
      </c>
      <c r="L16" s="2">
        <f t="shared" ref="L16:L25" si="4">J16+K16*(0.12)</f>
        <v>40.869233279999996</v>
      </c>
      <c r="M16" s="2">
        <f t="shared" si="3"/>
        <v>261.52800000000002</v>
      </c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3">
      <c r="A17" s="2"/>
      <c r="B17" s="35"/>
      <c r="C17" s="2">
        <v>3</v>
      </c>
      <c r="D17" s="2" t="s">
        <v>18</v>
      </c>
      <c r="E17" s="4">
        <v>66.5</v>
      </c>
      <c r="F17" s="4">
        <v>21227.8</v>
      </c>
      <c r="G17" s="4">
        <v>1089.7</v>
      </c>
      <c r="H17" s="2">
        <v>6</v>
      </c>
      <c r="I17" s="2">
        <v>2400</v>
      </c>
      <c r="J17" s="2">
        <f t="shared" si="0"/>
        <v>37.660031999999994</v>
      </c>
      <c r="K17" s="2">
        <f t="shared" si="1"/>
        <v>26.743343999999993</v>
      </c>
      <c r="L17" s="2">
        <f t="shared" si="4"/>
        <v>40.869233279999996</v>
      </c>
      <c r="M17" s="2">
        <f t="shared" si="3"/>
        <v>261.52800000000002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3">
      <c r="A18" s="2"/>
      <c r="B18" s="35"/>
      <c r="C18" s="2">
        <v>4</v>
      </c>
      <c r="D18" s="2" t="s">
        <v>18</v>
      </c>
      <c r="E18" s="4">
        <v>66.5</v>
      </c>
      <c r="F18" s="4">
        <v>21227.8</v>
      </c>
      <c r="G18" s="4">
        <v>1089.7</v>
      </c>
      <c r="H18" s="2">
        <v>6</v>
      </c>
      <c r="I18" s="2">
        <v>2400</v>
      </c>
      <c r="J18" s="2">
        <f t="shared" si="0"/>
        <v>37.660031999999994</v>
      </c>
      <c r="K18" s="2">
        <f t="shared" si="1"/>
        <v>26.743343999999993</v>
      </c>
      <c r="L18" s="2">
        <f t="shared" si="4"/>
        <v>40.869233279999996</v>
      </c>
      <c r="M18" s="2">
        <f t="shared" si="3"/>
        <v>261.52800000000002</v>
      </c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3">
      <c r="A19" s="2"/>
      <c r="B19" s="35"/>
      <c r="C19" s="2">
        <v>5</v>
      </c>
      <c r="D19" s="2" t="s">
        <v>18</v>
      </c>
      <c r="E19" s="4">
        <v>66.5</v>
      </c>
      <c r="F19" s="4">
        <v>21227.8</v>
      </c>
      <c r="G19" s="4">
        <v>1089.7</v>
      </c>
      <c r="H19" s="2">
        <v>6</v>
      </c>
      <c r="I19" s="2">
        <v>2400</v>
      </c>
      <c r="J19" s="2">
        <f t="shared" si="0"/>
        <v>37.660031999999994</v>
      </c>
      <c r="K19" s="2">
        <f t="shared" si="1"/>
        <v>26.743343999999993</v>
      </c>
      <c r="L19" s="2">
        <f t="shared" si="4"/>
        <v>40.869233279999996</v>
      </c>
      <c r="M19" s="2">
        <f t="shared" si="3"/>
        <v>261.52800000000002</v>
      </c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3">
      <c r="A21" s="2"/>
      <c r="B21" s="35" t="s">
        <v>19</v>
      </c>
      <c r="C21" s="2">
        <v>1</v>
      </c>
      <c r="D21" s="2" t="s">
        <v>18</v>
      </c>
      <c r="E21" s="4">
        <v>66.5</v>
      </c>
      <c r="F21" s="4">
        <v>21227.8</v>
      </c>
      <c r="G21" s="4">
        <v>1089.7</v>
      </c>
      <c r="H21" s="2">
        <v>6</v>
      </c>
      <c r="I21" s="2">
        <v>2400</v>
      </c>
      <c r="J21" s="2">
        <f t="shared" si="0"/>
        <v>37.660031999999994</v>
      </c>
      <c r="K21" s="2">
        <f t="shared" si="1"/>
        <v>26.743343999999993</v>
      </c>
      <c r="L21" s="2">
        <f t="shared" si="4"/>
        <v>40.869233279999996</v>
      </c>
      <c r="M21" s="2">
        <f t="shared" si="3"/>
        <v>261.52800000000002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3">
      <c r="A22" s="2"/>
      <c r="B22" s="35"/>
      <c r="C22" s="2">
        <v>2</v>
      </c>
      <c r="D22" s="2" t="s">
        <v>18</v>
      </c>
      <c r="E22" s="4">
        <v>66.5</v>
      </c>
      <c r="F22" s="4">
        <v>21227.8</v>
      </c>
      <c r="G22" s="4">
        <v>1089.7</v>
      </c>
      <c r="H22" s="2">
        <v>6</v>
      </c>
      <c r="I22" s="2">
        <v>2400</v>
      </c>
      <c r="J22" s="2">
        <f t="shared" si="0"/>
        <v>37.660031999999994</v>
      </c>
      <c r="K22" s="2">
        <f t="shared" si="1"/>
        <v>26.743343999999993</v>
      </c>
      <c r="L22" s="2">
        <f t="shared" si="4"/>
        <v>40.869233279999996</v>
      </c>
      <c r="M22" s="2">
        <f t="shared" si="3"/>
        <v>261.52800000000002</v>
      </c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3">
      <c r="A23" s="2"/>
      <c r="B23" s="35"/>
      <c r="C23" s="2">
        <v>3</v>
      </c>
      <c r="D23" s="2" t="s">
        <v>18</v>
      </c>
      <c r="E23" s="4">
        <v>66.5</v>
      </c>
      <c r="F23" s="4">
        <v>21227.8</v>
      </c>
      <c r="G23" s="4">
        <v>1089.7</v>
      </c>
      <c r="H23" s="2">
        <v>6</v>
      </c>
      <c r="I23" s="2">
        <v>2400</v>
      </c>
      <c r="J23" s="2">
        <f t="shared" si="0"/>
        <v>37.660031999999994</v>
      </c>
      <c r="K23" s="2">
        <f t="shared" si="1"/>
        <v>26.743343999999993</v>
      </c>
      <c r="L23" s="2">
        <f t="shared" si="4"/>
        <v>40.869233279999996</v>
      </c>
      <c r="M23" s="2">
        <f t="shared" si="3"/>
        <v>261.52800000000002</v>
      </c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">
      <c r="A24" s="2"/>
      <c r="B24" s="35"/>
      <c r="C24" s="2">
        <v>4</v>
      </c>
      <c r="D24" s="2" t="s">
        <v>18</v>
      </c>
      <c r="E24" s="4">
        <v>66.5</v>
      </c>
      <c r="F24" s="4">
        <v>21227.8</v>
      </c>
      <c r="G24" s="4">
        <v>1089.7</v>
      </c>
      <c r="H24" s="2">
        <v>6</v>
      </c>
      <c r="I24" s="2">
        <v>2400</v>
      </c>
      <c r="J24" s="2">
        <f t="shared" si="0"/>
        <v>37.660031999999994</v>
      </c>
      <c r="K24" s="2">
        <f t="shared" si="1"/>
        <v>26.743343999999993</v>
      </c>
      <c r="L24" s="2">
        <f t="shared" si="4"/>
        <v>40.869233279999996</v>
      </c>
      <c r="M24" s="2">
        <f t="shared" si="3"/>
        <v>261.52800000000002</v>
      </c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">
      <c r="A25" s="2"/>
      <c r="B25" s="35"/>
      <c r="C25" s="2">
        <v>5</v>
      </c>
      <c r="D25" s="2" t="s">
        <v>18</v>
      </c>
      <c r="E25" s="4">
        <v>66.5</v>
      </c>
      <c r="F25" s="4">
        <v>21227.8</v>
      </c>
      <c r="G25" s="4">
        <v>1089.7</v>
      </c>
      <c r="H25" s="2">
        <v>6</v>
      </c>
      <c r="I25" s="2">
        <v>2400</v>
      </c>
      <c r="J25" s="2">
        <f t="shared" si="0"/>
        <v>37.660031999999994</v>
      </c>
      <c r="K25" s="2">
        <f t="shared" si="1"/>
        <v>26.743343999999993</v>
      </c>
      <c r="L25" s="2">
        <f t="shared" si="4"/>
        <v>40.869233279999996</v>
      </c>
      <c r="M25" s="2">
        <f t="shared" si="3"/>
        <v>261.52800000000002</v>
      </c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">
      <c r="A27" s="2"/>
      <c r="B27" s="35" t="s">
        <v>20</v>
      </c>
      <c r="C27" s="2">
        <v>1</v>
      </c>
      <c r="D27" s="2" t="s">
        <v>21</v>
      </c>
      <c r="E27" s="4">
        <v>58.9</v>
      </c>
      <c r="F27" s="4">
        <v>15608.7</v>
      </c>
      <c r="G27" s="4">
        <v>884.9</v>
      </c>
      <c r="H27" s="2">
        <v>6</v>
      </c>
      <c r="I27" s="2">
        <v>2400</v>
      </c>
      <c r="J27" s="2">
        <f t="shared" si="0"/>
        <v>30.582143999999996</v>
      </c>
      <c r="K27" s="2">
        <f t="shared" si="1"/>
        <v>24.384047999999996</v>
      </c>
      <c r="L27" s="2">
        <f>J27+K27*(0.11)</f>
        <v>33.264389279999996</v>
      </c>
      <c r="M27" s="2">
        <f t="shared" si="3"/>
        <v>212.376</v>
      </c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">
      <c r="A28" s="2"/>
      <c r="B28" s="35"/>
      <c r="C28" s="2">
        <v>2</v>
      </c>
      <c r="D28" s="2" t="s">
        <v>21</v>
      </c>
      <c r="E28" s="4">
        <v>58.9</v>
      </c>
      <c r="F28" s="4">
        <v>15608.7</v>
      </c>
      <c r="G28" s="4">
        <v>884.9</v>
      </c>
      <c r="H28" s="2">
        <v>6</v>
      </c>
      <c r="I28" s="2">
        <v>2400</v>
      </c>
      <c r="J28" s="2">
        <f t="shared" si="0"/>
        <v>30.582143999999996</v>
      </c>
      <c r="K28" s="2">
        <f t="shared" si="1"/>
        <v>24.384047999999996</v>
      </c>
      <c r="L28" s="2">
        <f t="shared" ref="L28:L37" si="5">J28+K28*(0.11)</f>
        <v>33.264389279999996</v>
      </c>
      <c r="M28" s="2">
        <f t="shared" si="3"/>
        <v>212.376</v>
      </c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">
      <c r="A29" s="2"/>
      <c r="B29" s="35"/>
      <c r="C29" s="2">
        <v>3</v>
      </c>
      <c r="D29" s="2" t="s">
        <v>21</v>
      </c>
      <c r="E29" s="4">
        <v>58.9</v>
      </c>
      <c r="F29" s="4">
        <v>15608.7</v>
      </c>
      <c r="G29" s="4">
        <v>884.9</v>
      </c>
      <c r="H29" s="2">
        <v>6</v>
      </c>
      <c r="I29" s="2">
        <v>2400</v>
      </c>
      <c r="J29" s="2">
        <f t="shared" si="0"/>
        <v>30.582143999999996</v>
      </c>
      <c r="K29" s="2">
        <f t="shared" si="1"/>
        <v>24.384047999999996</v>
      </c>
      <c r="L29" s="2">
        <f t="shared" si="5"/>
        <v>33.264389279999996</v>
      </c>
      <c r="M29" s="2">
        <f t="shared" si="3"/>
        <v>212.376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">
      <c r="A30" s="2"/>
      <c r="B30" s="35"/>
      <c r="C30" s="2">
        <v>4</v>
      </c>
      <c r="D30" s="2" t="s">
        <v>21</v>
      </c>
      <c r="E30" s="4">
        <v>58.9</v>
      </c>
      <c r="F30" s="4">
        <v>15608.7</v>
      </c>
      <c r="G30" s="4">
        <v>884.9</v>
      </c>
      <c r="H30" s="2">
        <v>6</v>
      </c>
      <c r="I30" s="2">
        <v>2400</v>
      </c>
      <c r="J30" s="2">
        <f t="shared" si="0"/>
        <v>30.582143999999996</v>
      </c>
      <c r="K30" s="2">
        <f t="shared" si="1"/>
        <v>24.384047999999996</v>
      </c>
      <c r="L30" s="2">
        <f t="shared" si="5"/>
        <v>33.264389279999996</v>
      </c>
      <c r="M30" s="2">
        <f t="shared" si="3"/>
        <v>212.376</v>
      </c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">
      <c r="A31" s="2"/>
      <c r="B31" s="35"/>
      <c r="C31" s="2">
        <v>5</v>
      </c>
      <c r="D31" s="2" t="s">
        <v>21</v>
      </c>
      <c r="E31" s="4">
        <v>58.9</v>
      </c>
      <c r="F31" s="4">
        <v>15608.7</v>
      </c>
      <c r="G31" s="4">
        <v>884.9</v>
      </c>
      <c r="H31" s="2">
        <v>6</v>
      </c>
      <c r="I31" s="2">
        <v>2400</v>
      </c>
      <c r="J31" s="2">
        <f t="shared" si="0"/>
        <v>30.582143999999996</v>
      </c>
      <c r="K31" s="2">
        <f t="shared" si="1"/>
        <v>24.384047999999996</v>
      </c>
      <c r="L31" s="2">
        <f t="shared" si="5"/>
        <v>33.264389279999996</v>
      </c>
      <c r="M31" s="2">
        <f t="shared" si="3"/>
        <v>212.376</v>
      </c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">
      <c r="A33" s="2"/>
      <c r="B33" s="35" t="s">
        <v>22</v>
      </c>
      <c r="C33" s="2">
        <v>1</v>
      </c>
      <c r="D33" s="2" t="s">
        <v>21</v>
      </c>
      <c r="E33" s="4">
        <v>58.9</v>
      </c>
      <c r="F33" s="4">
        <v>15608.7</v>
      </c>
      <c r="G33" s="4">
        <v>884.9</v>
      </c>
      <c r="H33" s="2">
        <v>6</v>
      </c>
      <c r="I33" s="2">
        <v>2400</v>
      </c>
      <c r="J33" s="2">
        <f t="shared" si="0"/>
        <v>30.582143999999996</v>
      </c>
      <c r="K33" s="2">
        <f t="shared" si="1"/>
        <v>24.384047999999996</v>
      </c>
      <c r="L33" s="2">
        <f t="shared" si="5"/>
        <v>33.264389279999996</v>
      </c>
      <c r="M33" s="2">
        <f t="shared" si="3"/>
        <v>212.376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">
      <c r="A34" s="2"/>
      <c r="B34" s="35"/>
      <c r="C34" s="2">
        <v>2</v>
      </c>
      <c r="D34" s="2" t="s">
        <v>21</v>
      </c>
      <c r="E34" s="4">
        <v>58.9</v>
      </c>
      <c r="F34" s="4">
        <v>15608.7</v>
      </c>
      <c r="G34" s="4">
        <v>884.9</v>
      </c>
      <c r="H34" s="2">
        <v>6</v>
      </c>
      <c r="I34" s="2">
        <v>2400</v>
      </c>
      <c r="J34" s="2">
        <f t="shared" si="0"/>
        <v>30.582143999999996</v>
      </c>
      <c r="K34" s="2">
        <f t="shared" si="1"/>
        <v>24.384047999999996</v>
      </c>
      <c r="L34" s="2">
        <f t="shared" si="5"/>
        <v>33.264389279999996</v>
      </c>
      <c r="M34" s="2">
        <f t="shared" si="3"/>
        <v>212.376</v>
      </c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">
      <c r="A35" s="2"/>
      <c r="B35" s="35"/>
      <c r="C35" s="2">
        <v>3</v>
      </c>
      <c r="D35" s="2" t="s">
        <v>21</v>
      </c>
      <c r="E35" s="4">
        <v>58.9</v>
      </c>
      <c r="F35" s="4">
        <v>15608.7</v>
      </c>
      <c r="G35" s="4">
        <v>884.9</v>
      </c>
      <c r="H35" s="2">
        <v>6</v>
      </c>
      <c r="I35" s="2">
        <v>2400</v>
      </c>
      <c r="J35" s="2">
        <f t="shared" si="0"/>
        <v>30.582143999999996</v>
      </c>
      <c r="K35" s="2">
        <f t="shared" si="1"/>
        <v>24.384047999999996</v>
      </c>
      <c r="L35" s="2">
        <f t="shared" si="5"/>
        <v>33.264389279999996</v>
      </c>
      <c r="M35" s="2">
        <f t="shared" si="3"/>
        <v>212.376</v>
      </c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">
      <c r="A36" s="2"/>
      <c r="B36" s="35"/>
      <c r="C36" s="2">
        <v>4</v>
      </c>
      <c r="D36" s="2" t="s">
        <v>21</v>
      </c>
      <c r="E36" s="4">
        <v>58.9</v>
      </c>
      <c r="F36" s="4">
        <v>15608.7</v>
      </c>
      <c r="G36" s="4">
        <v>884.9</v>
      </c>
      <c r="H36" s="2">
        <v>6</v>
      </c>
      <c r="I36" s="2">
        <v>2400</v>
      </c>
      <c r="J36" s="2">
        <f t="shared" si="0"/>
        <v>30.582143999999996</v>
      </c>
      <c r="K36" s="2">
        <f t="shared" si="1"/>
        <v>24.384047999999996</v>
      </c>
      <c r="L36" s="2">
        <f t="shared" si="5"/>
        <v>33.264389279999996</v>
      </c>
      <c r="M36" s="2">
        <f t="shared" si="3"/>
        <v>212.376</v>
      </c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">
      <c r="A37" s="2"/>
      <c r="B37" s="35"/>
      <c r="C37" s="2">
        <v>5</v>
      </c>
      <c r="D37" s="2" t="s">
        <v>21</v>
      </c>
      <c r="E37" s="4">
        <v>58.9</v>
      </c>
      <c r="F37" s="4">
        <v>15608.7</v>
      </c>
      <c r="G37" s="4">
        <v>884.9</v>
      </c>
      <c r="H37" s="2">
        <v>6</v>
      </c>
      <c r="I37" s="2">
        <v>2400</v>
      </c>
      <c r="J37" s="2">
        <f t="shared" si="0"/>
        <v>30.582143999999996</v>
      </c>
      <c r="K37" s="2">
        <f t="shared" si="1"/>
        <v>24.384047999999996</v>
      </c>
      <c r="L37" s="2">
        <f t="shared" si="5"/>
        <v>33.264389279999996</v>
      </c>
      <c r="M37" s="2">
        <f t="shared" si="3"/>
        <v>212.376</v>
      </c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">
      <c r="A38" s="2"/>
      <c r="B38" s="13"/>
      <c r="C38" s="2"/>
      <c r="D38" s="2"/>
      <c r="E38" s="4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6" x14ac:dyDescent="0.3">
      <c r="A41" s="1" t="s">
        <v>23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3">
      <c r="A42" s="2"/>
      <c r="B42" s="3" t="s">
        <v>1</v>
      </c>
      <c r="C42" s="3" t="s">
        <v>24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25</v>
      </c>
      <c r="I42" s="3" t="s">
        <v>8</v>
      </c>
      <c r="J42" s="3" t="s">
        <v>26</v>
      </c>
      <c r="K42" s="15" t="s">
        <v>27</v>
      </c>
      <c r="L42" s="15" t="s">
        <v>28</v>
      </c>
      <c r="M42" s="16" t="s">
        <v>29</v>
      </c>
      <c r="N42" s="3" t="s">
        <v>30</v>
      </c>
      <c r="O42" s="3" t="s">
        <v>31</v>
      </c>
      <c r="P42" s="3" t="s">
        <v>73</v>
      </c>
      <c r="Q42" s="3" t="s">
        <v>77</v>
      </c>
      <c r="R42" s="2"/>
      <c r="S42" s="2"/>
      <c r="T42" s="2"/>
      <c r="U42" s="2"/>
      <c r="V42" s="2"/>
      <c r="W42" s="2"/>
    </row>
    <row r="43" spans="1:23" x14ac:dyDescent="0.3">
      <c r="A43" s="2"/>
      <c r="B43" s="35" t="s">
        <v>12</v>
      </c>
      <c r="C43" s="2">
        <v>1</v>
      </c>
      <c r="D43" s="2" t="s">
        <v>32</v>
      </c>
      <c r="E43" s="4">
        <v>211.2</v>
      </c>
      <c r="F43" s="4">
        <v>20075.5</v>
      </c>
      <c r="G43" s="4">
        <v>1888.5</v>
      </c>
      <c r="H43" s="2">
        <v>3.4</v>
      </c>
      <c r="I43" s="2">
        <v>3600</v>
      </c>
      <c r="J43" s="2">
        <f>G43*I43/10^5</f>
        <v>67.986000000000004</v>
      </c>
      <c r="K43" s="2">
        <v>570.08000000000004</v>
      </c>
      <c r="L43" s="2">
        <v>176.22</v>
      </c>
      <c r="M43" s="2">
        <v>191.47</v>
      </c>
      <c r="N43" s="2">
        <f>(1.41*K43+0.5*L43+3*M43)/10</f>
        <v>146.63328000000001</v>
      </c>
      <c r="O43" s="2">
        <f>(G43*((I43-(N43*1000/E43)))/10^5)</f>
        <v>54.874402022727274</v>
      </c>
      <c r="P43" s="2">
        <f>(1.2*K43+L43)/10</f>
        <v>86.031599999999997</v>
      </c>
      <c r="Q43" s="2">
        <f>G43*(I43-P43*1000/10/E43)/10^4</f>
        <v>672.16725963068177</v>
      </c>
      <c r="R43" s="2"/>
      <c r="S43" s="2"/>
      <c r="T43" s="2"/>
      <c r="U43" s="2"/>
      <c r="V43" s="2"/>
      <c r="W43" s="2"/>
    </row>
    <row r="44" spans="1:23" x14ac:dyDescent="0.3">
      <c r="A44" s="2"/>
      <c r="B44" s="35"/>
      <c r="C44" s="2">
        <v>2</v>
      </c>
      <c r="D44" s="2" t="s">
        <v>32</v>
      </c>
      <c r="E44" s="4">
        <v>211.2</v>
      </c>
      <c r="F44" s="4">
        <v>20075.5</v>
      </c>
      <c r="G44" s="4">
        <v>1888.5</v>
      </c>
      <c r="H44" s="2">
        <v>3.4</v>
      </c>
      <c r="I44" s="2">
        <v>3600</v>
      </c>
      <c r="J44" s="2">
        <f t="shared" ref="J44:J83" si="6">G44*I44/10^5</f>
        <v>67.986000000000004</v>
      </c>
      <c r="K44" s="2">
        <v>1142.21</v>
      </c>
      <c r="L44" s="2">
        <v>363.83</v>
      </c>
      <c r="M44" s="2">
        <v>16.55</v>
      </c>
      <c r="N44" s="2">
        <f t="shared" ref="N44:N83" si="7">(1.41*K44+0.5*L44+3*M44)/10</f>
        <v>184.20811</v>
      </c>
      <c r="O44" s="2">
        <f t="shared" ref="O44:O83" si="8">(G44*((I44-(N44*1000/E44)))/10^5)</f>
        <v>51.514550391335227</v>
      </c>
      <c r="P44" s="2">
        <f t="shared" ref="P44:P83" si="9">(1.2*K44+L44)/10</f>
        <v>173.44819999999999</v>
      </c>
      <c r="Q44" s="2">
        <f t="shared" ref="Q44:Q83" si="10">G44*(I44-P44*1000/10/E44)/10^4</f>
        <v>664.35067586647722</v>
      </c>
      <c r="R44" s="2"/>
      <c r="S44" s="2"/>
      <c r="T44" s="2"/>
      <c r="U44" s="2"/>
      <c r="V44" s="2"/>
      <c r="W44" s="2"/>
    </row>
    <row r="45" spans="1:23" x14ac:dyDescent="0.3">
      <c r="A45" s="2"/>
      <c r="B45" s="35"/>
      <c r="C45" s="2">
        <v>3</v>
      </c>
      <c r="D45" s="2" t="s">
        <v>32</v>
      </c>
      <c r="E45" s="4">
        <v>211.2</v>
      </c>
      <c r="F45" s="4">
        <v>20075.5</v>
      </c>
      <c r="G45" s="4">
        <v>1888.5</v>
      </c>
      <c r="H45" s="2">
        <v>3.4</v>
      </c>
      <c r="I45" s="2">
        <v>3600</v>
      </c>
      <c r="J45" s="2">
        <f t="shared" si="6"/>
        <v>67.986000000000004</v>
      </c>
      <c r="K45" s="2">
        <v>1130.32</v>
      </c>
      <c r="L45" s="2">
        <v>359.94</v>
      </c>
      <c r="M45" s="2">
        <v>0.66</v>
      </c>
      <c r="N45" s="2">
        <f t="shared" si="7"/>
        <v>177.57012</v>
      </c>
      <c r="O45" s="2">
        <f t="shared" si="8"/>
        <v>52.10810361647728</v>
      </c>
      <c r="P45" s="2">
        <f t="shared" si="9"/>
        <v>171.63239999999999</v>
      </c>
      <c r="Q45" s="2">
        <f t="shared" si="10"/>
        <v>664.51304036931822</v>
      </c>
      <c r="R45" s="2"/>
      <c r="S45" s="2"/>
      <c r="T45" s="2"/>
      <c r="U45" s="2"/>
      <c r="V45" s="2"/>
      <c r="W45" s="2"/>
    </row>
    <row r="46" spans="1:23" x14ac:dyDescent="0.3">
      <c r="A46" s="2"/>
      <c r="B46" s="35"/>
      <c r="C46" s="2">
        <v>4</v>
      </c>
      <c r="D46" s="2" t="s">
        <v>32</v>
      </c>
      <c r="E46" s="4">
        <v>211.2</v>
      </c>
      <c r="F46" s="4">
        <v>20075.5</v>
      </c>
      <c r="G46" s="4">
        <v>1888.5</v>
      </c>
      <c r="H46" s="2">
        <v>3.4</v>
      </c>
      <c r="I46" s="2">
        <v>3600</v>
      </c>
      <c r="J46" s="2">
        <f t="shared" si="6"/>
        <v>67.986000000000004</v>
      </c>
      <c r="K46" s="2">
        <v>1130.32</v>
      </c>
      <c r="L46" s="2">
        <v>359.94</v>
      </c>
      <c r="M46" s="2">
        <v>0.66</v>
      </c>
      <c r="N46" s="2">
        <f t="shared" si="7"/>
        <v>177.57012</v>
      </c>
      <c r="O46" s="2">
        <f t="shared" si="8"/>
        <v>52.10810361647728</v>
      </c>
      <c r="P46" s="2">
        <f t="shared" si="9"/>
        <v>171.63239999999999</v>
      </c>
      <c r="Q46" s="2">
        <f t="shared" si="10"/>
        <v>664.51304036931822</v>
      </c>
      <c r="R46" s="2"/>
      <c r="S46" s="2"/>
      <c r="T46" s="2"/>
      <c r="U46" s="2"/>
      <c r="V46" s="2"/>
      <c r="W46" s="2"/>
    </row>
    <row r="47" spans="1:23" x14ac:dyDescent="0.3">
      <c r="A47" s="2"/>
      <c r="B47" s="35"/>
      <c r="C47" s="2">
        <v>5</v>
      </c>
      <c r="D47" s="2" t="s">
        <v>32</v>
      </c>
      <c r="E47" s="4">
        <v>211.2</v>
      </c>
      <c r="F47" s="4">
        <v>20075.5</v>
      </c>
      <c r="G47" s="4">
        <v>1888.5</v>
      </c>
      <c r="H47" s="2">
        <v>3.4</v>
      </c>
      <c r="I47" s="2">
        <v>3600</v>
      </c>
      <c r="J47" s="2">
        <f t="shared" si="6"/>
        <v>67.986000000000004</v>
      </c>
      <c r="K47" s="2">
        <v>1142.21</v>
      </c>
      <c r="L47" s="2">
        <v>363.83</v>
      </c>
      <c r="M47" s="2">
        <v>16.55</v>
      </c>
      <c r="N47" s="2">
        <f t="shared" si="7"/>
        <v>184.20811</v>
      </c>
      <c r="O47" s="2">
        <f t="shared" si="8"/>
        <v>51.514550391335227</v>
      </c>
      <c r="P47" s="2">
        <f t="shared" si="9"/>
        <v>173.44819999999999</v>
      </c>
      <c r="Q47" s="2">
        <f t="shared" si="10"/>
        <v>664.35067586647722</v>
      </c>
      <c r="R47" s="17"/>
      <c r="S47" s="17"/>
      <c r="T47" s="17"/>
      <c r="U47" s="2"/>
      <c r="V47" s="2"/>
      <c r="W47" s="2"/>
    </row>
    <row r="48" spans="1:23" x14ac:dyDescent="0.3">
      <c r="A48" s="2"/>
      <c r="B48" s="35"/>
      <c r="C48" s="2">
        <v>6</v>
      </c>
      <c r="D48" s="2" t="s">
        <v>32</v>
      </c>
      <c r="E48" s="4">
        <v>211.2</v>
      </c>
      <c r="F48" s="4">
        <v>20075.5</v>
      </c>
      <c r="G48" s="4">
        <v>1888.5</v>
      </c>
      <c r="H48" s="2">
        <v>3.4</v>
      </c>
      <c r="I48" s="2">
        <v>3600</v>
      </c>
      <c r="J48" s="2">
        <f t="shared" si="6"/>
        <v>67.986000000000004</v>
      </c>
      <c r="K48" s="2">
        <v>570.08000000000004</v>
      </c>
      <c r="L48" s="2">
        <v>176.22</v>
      </c>
      <c r="M48" s="2">
        <v>191.47</v>
      </c>
      <c r="N48" s="2">
        <f t="shared" si="7"/>
        <v>146.63328000000001</v>
      </c>
      <c r="O48" s="2">
        <f t="shared" si="8"/>
        <v>54.874402022727274</v>
      </c>
      <c r="P48" s="2">
        <f t="shared" si="9"/>
        <v>86.031599999999997</v>
      </c>
      <c r="Q48" s="2">
        <f t="shared" si="10"/>
        <v>672.16725963068177</v>
      </c>
      <c r="R48" s="2"/>
      <c r="S48" s="2"/>
      <c r="T48" s="2"/>
      <c r="U48" s="2"/>
      <c r="V48" s="2"/>
      <c r="W48" s="2"/>
    </row>
    <row r="49" spans="1:23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7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3">
      <c r="A50" s="2"/>
      <c r="B50" s="35" t="s">
        <v>16</v>
      </c>
      <c r="C50" s="2">
        <v>1</v>
      </c>
      <c r="D50" s="2" t="s">
        <v>32</v>
      </c>
      <c r="E50" s="4">
        <v>211.2</v>
      </c>
      <c r="F50" s="4">
        <v>20075.5</v>
      </c>
      <c r="G50" s="4">
        <v>1888.5</v>
      </c>
      <c r="H50" s="2">
        <v>3.4</v>
      </c>
      <c r="I50" s="2">
        <v>3600</v>
      </c>
      <c r="J50" s="2">
        <f t="shared" si="6"/>
        <v>67.986000000000004</v>
      </c>
      <c r="K50" s="2">
        <v>474.62</v>
      </c>
      <c r="L50" s="2">
        <v>147.02000000000001</v>
      </c>
      <c r="M50" s="2">
        <v>150.12</v>
      </c>
      <c r="N50" s="2">
        <f t="shared" si="7"/>
        <v>119.30842</v>
      </c>
      <c r="O50" s="2">
        <f t="shared" si="8"/>
        <v>57.317725796875003</v>
      </c>
      <c r="P50" s="2">
        <f t="shared" si="9"/>
        <v>71.656399999999991</v>
      </c>
      <c r="Q50" s="2">
        <f t="shared" si="10"/>
        <v>673.45265571022719</v>
      </c>
      <c r="R50" s="2"/>
      <c r="S50" s="2"/>
      <c r="T50" s="2"/>
      <c r="U50" s="2"/>
      <c r="V50" s="2"/>
      <c r="W50" s="2"/>
    </row>
    <row r="51" spans="1:23" x14ac:dyDescent="0.3">
      <c r="A51" s="2"/>
      <c r="B51" s="35"/>
      <c r="C51" s="2">
        <v>2</v>
      </c>
      <c r="D51" s="2" t="s">
        <v>32</v>
      </c>
      <c r="E51" s="4">
        <v>211.2</v>
      </c>
      <c r="F51" s="4">
        <v>20075.5</v>
      </c>
      <c r="G51" s="4">
        <v>1888.5</v>
      </c>
      <c r="H51" s="2">
        <v>3.4</v>
      </c>
      <c r="I51" s="2">
        <v>3600</v>
      </c>
      <c r="J51" s="2">
        <f t="shared" si="6"/>
        <v>67.986000000000004</v>
      </c>
      <c r="K51" s="2">
        <v>950.08</v>
      </c>
      <c r="L51" s="2">
        <v>303</v>
      </c>
      <c r="M51" s="2">
        <v>12.74</v>
      </c>
      <c r="N51" s="2">
        <f t="shared" si="7"/>
        <v>152.93328</v>
      </c>
      <c r="O51" s="2">
        <f t="shared" si="8"/>
        <v>54.311071056818179</v>
      </c>
      <c r="P51" s="2">
        <f t="shared" si="9"/>
        <v>144.30959999999999</v>
      </c>
      <c r="Q51" s="2">
        <f t="shared" si="10"/>
        <v>666.95617994318172</v>
      </c>
      <c r="R51" s="2"/>
      <c r="S51" s="2"/>
      <c r="T51" s="2"/>
      <c r="U51" s="2"/>
      <c r="V51" s="2"/>
      <c r="W51" s="2"/>
    </row>
    <row r="52" spans="1:23" x14ac:dyDescent="0.3">
      <c r="A52" s="2"/>
      <c r="B52" s="35"/>
      <c r="C52" s="2">
        <v>3</v>
      </c>
      <c r="D52" s="2" t="s">
        <v>32</v>
      </c>
      <c r="E52" s="4">
        <v>211.2</v>
      </c>
      <c r="F52" s="4">
        <v>20075.5</v>
      </c>
      <c r="G52" s="4">
        <v>1888.5</v>
      </c>
      <c r="H52" s="2">
        <v>3.4</v>
      </c>
      <c r="I52" s="2">
        <v>3600</v>
      </c>
      <c r="J52" s="2">
        <f t="shared" si="6"/>
        <v>67.986000000000004</v>
      </c>
      <c r="K52" s="2">
        <v>940.87</v>
      </c>
      <c r="L52" s="2">
        <v>299.98</v>
      </c>
      <c r="M52" s="2">
        <v>0.44400000000000001</v>
      </c>
      <c r="N52" s="2">
        <f t="shared" si="7"/>
        <v>147.79487</v>
      </c>
      <c r="O52" s="2">
        <f t="shared" si="8"/>
        <v>54.7705354169034</v>
      </c>
      <c r="P52" s="2">
        <f t="shared" si="9"/>
        <v>142.9024</v>
      </c>
      <c r="Q52" s="2">
        <f t="shared" si="10"/>
        <v>667.08200840909092</v>
      </c>
      <c r="R52" s="2"/>
      <c r="S52" s="2"/>
      <c r="T52" s="2"/>
      <c r="U52" s="2"/>
      <c r="V52" s="2"/>
      <c r="W52" s="2"/>
    </row>
    <row r="53" spans="1:23" x14ac:dyDescent="0.3">
      <c r="A53" s="2"/>
      <c r="B53" s="35"/>
      <c r="C53" s="2">
        <v>4</v>
      </c>
      <c r="D53" s="2" t="s">
        <v>32</v>
      </c>
      <c r="E53" s="4">
        <v>211.2</v>
      </c>
      <c r="F53" s="4">
        <v>20075.5</v>
      </c>
      <c r="G53" s="4">
        <v>1888.5</v>
      </c>
      <c r="H53" s="2">
        <v>3.4</v>
      </c>
      <c r="I53" s="2">
        <v>3600</v>
      </c>
      <c r="J53" s="2">
        <f t="shared" si="6"/>
        <v>67.986000000000004</v>
      </c>
      <c r="K53" s="2">
        <v>940.87</v>
      </c>
      <c r="L53" s="2">
        <v>299.98</v>
      </c>
      <c r="M53" s="2">
        <v>0.44400000000000001</v>
      </c>
      <c r="N53" s="2">
        <f t="shared" si="7"/>
        <v>147.79487</v>
      </c>
      <c r="O53" s="2">
        <f t="shared" si="8"/>
        <v>54.7705354169034</v>
      </c>
      <c r="P53" s="2">
        <f t="shared" si="9"/>
        <v>142.9024</v>
      </c>
      <c r="Q53" s="2">
        <f t="shared" si="10"/>
        <v>667.08200840909092</v>
      </c>
      <c r="R53" s="2"/>
      <c r="S53" s="2"/>
      <c r="T53" s="2"/>
      <c r="U53" s="2"/>
      <c r="V53" s="2"/>
      <c r="W53" s="2"/>
    </row>
    <row r="54" spans="1:23" x14ac:dyDescent="0.3">
      <c r="A54" s="2"/>
      <c r="B54" s="35"/>
      <c r="C54" s="2">
        <v>5</v>
      </c>
      <c r="D54" s="2" t="s">
        <v>32</v>
      </c>
      <c r="E54" s="4">
        <v>211.2</v>
      </c>
      <c r="F54" s="4">
        <v>20075.5</v>
      </c>
      <c r="G54" s="4">
        <v>1888.5</v>
      </c>
      <c r="H54" s="2">
        <v>3.4</v>
      </c>
      <c r="I54" s="2">
        <v>3600</v>
      </c>
      <c r="J54" s="2">
        <f t="shared" si="6"/>
        <v>67.986000000000004</v>
      </c>
      <c r="K54" s="2">
        <v>950.08</v>
      </c>
      <c r="L54" s="18">
        <v>303</v>
      </c>
      <c r="M54" s="2">
        <v>12.74</v>
      </c>
      <c r="N54" s="2">
        <f t="shared" si="7"/>
        <v>152.93328</v>
      </c>
      <c r="O54" s="2">
        <f t="shared" si="8"/>
        <v>54.311071056818179</v>
      </c>
      <c r="P54" s="2">
        <f t="shared" si="9"/>
        <v>144.30959999999999</v>
      </c>
      <c r="Q54" s="2">
        <f t="shared" si="10"/>
        <v>666.95617994318172</v>
      </c>
      <c r="R54" s="2"/>
      <c r="S54" s="2"/>
      <c r="T54" s="2"/>
      <c r="U54" s="2"/>
      <c r="V54" s="2"/>
      <c r="W54" s="2"/>
    </row>
    <row r="55" spans="1:23" x14ac:dyDescent="0.3">
      <c r="A55" s="2"/>
      <c r="B55" s="35"/>
      <c r="C55" s="2">
        <v>6</v>
      </c>
      <c r="D55" s="2" t="s">
        <v>32</v>
      </c>
      <c r="E55" s="4">
        <v>211.2</v>
      </c>
      <c r="F55" s="4">
        <v>20075.5</v>
      </c>
      <c r="G55" s="4">
        <v>1888.5</v>
      </c>
      <c r="H55" s="2">
        <v>3.4</v>
      </c>
      <c r="I55" s="2">
        <v>3600</v>
      </c>
      <c r="J55" s="2">
        <f t="shared" si="6"/>
        <v>67.986000000000004</v>
      </c>
      <c r="K55" s="2">
        <v>474.62</v>
      </c>
      <c r="L55" s="2">
        <v>147.02000000000001</v>
      </c>
      <c r="M55" s="2">
        <v>150.12</v>
      </c>
      <c r="N55" s="2">
        <f t="shared" si="7"/>
        <v>119.30842</v>
      </c>
      <c r="O55" s="2">
        <f t="shared" si="8"/>
        <v>57.317725796875003</v>
      </c>
      <c r="P55" s="2">
        <f t="shared" si="9"/>
        <v>71.656399999999991</v>
      </c>
      <c r="Q55" s="2">
        <f t="shared" si="10"/>
        <v>673.45265571022719</v>
      </c>
      <c r="R55" s="2"/>
      <c r="S55" s="2"/>
      <c r="T55" s="2"/>
      <c r="U55" s="2"/>
      <c r="V55" s="2"/>
      <c r="W55" s="2"/>
    </row>
    <row r="56" spans="1:2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3">
      <c r="A57" s="2"/>
      <c r="B57" s="35" t="s">
        <v>17</v>
      </c>
      <c r="C57" s="2">
        <v>1</v>
      </c>
      <c r="D57" s="2" t="s">
        <v>33</v>
      </c>
      <c r="E57" s="4">
        <v>176</v>
      </c>
      <c r="F57" s="4">
        <v>14314.7</v>
      </c>
      <c r="G57" s="4">
        <v>1456</v>
      </c>
      <c r="H57" s="2">
        <v>3.4</v>
      </c>
      <c r="I57" s="2">
        <v>3600</v>
      </c>
      <c r="J57" s="2">
        <f t="shared" si="6"/>
        <v>52.415999999999997</v>
      </c>
      <c r="K57" s="2">
        <v>362.67</v>
      </c>
      <c r="L57" s="2">
        <v>113.55500000000001</v>
      </c>
      <c r="M57" s="2">
        <v>110.97</v>
      </c>
      <c r="N57" s="2">
        <f t="shared" si="7"/>
        <v>90.105220000000003</v>
      </c>
      <c r="O57" s="2">
        <f t="shared" si="8"/>
        <v>44.961840890909087</v>
      </c>
      <c r="P57" s="2">
        <f t="shared" si="9"/>
        <v>54.875900000000001</v>
      </c>
      <c r="Q57" s="2">
        <f t="shared" si="10"/>
        <v>519.62026645454546</v>
      </c>
      <c r="R57" s="2"/>
      <c r="S57" s="2"/>
      <c r="T57" s="2"/>
      <c r="U57" s="2"/>
      <c r="V57" s="2"/>
      <c r="W57" s="2"/>
    </row>
    <row r="58" spans="1:23" x14ac:dyDescent="0.3">
      <c r="A58" s="2"/>
      <c r="B58" s="35"/>
      <c r="C58" s="2">
        <v>2</v>
      </c>
      <c r="D58" s="2" t="s">
        <v>33</v>
      </c>
      <c r="E58" s="4">
        <v>176</v>
      </c>
      <c r="F58" s="4">
        <v>14314.7</v>
      </c>
      <c r="G58" s="4">
        <v>1456</v>
      </c>
      <c r="H58" s="2">
        <v>3.4</v>
      </c>
      <c r="I58" s="2">
        <v>3600</v>
      </c>
      <c r="J58" s="2">
        <f t="shared" si="6"/>
        <v>52.415999999999997</v>
      </c>
      <c r="K58" s="2">
        <v>769.53300000000002</v>
      </c>
      <c r="L58" s="2">
        <v>246.78899999999999</v>
      </c>
      <c r="M58" s="2">
        <v>18.774000000000001</v>
      </c>
      <c r="N58" s="2">
        <f t="shared" si="7"/>
        <v>126.475803</v>
      </c>
      <c r="O58" s="2">
        <f t="shared" si="8"/>
        <v>41.953001751818185</v>
      </c>
      <c r="P58" s="2">
        <f t="shared" si="9"/>
        <v>117.02285999999999</v>
      </c>
      <c r="Q58" s="2">
        <f t="shared" si="10"/>
        <v>514.47901794545453</v>
      </c>
      <c r="R58" s="2"/>
      <c r="S58" s="2"/>
      <c r="T58" s="2"/>
      <c r="U58" s="2"/>
      <c r="V58" s="2"/>
      <c r="W58" s="2"/>
    </row>
    <row r="59" spans="1:23" x14ac:dyDescent="0.3">
      <c r="A59" s="2"/>
      <c r="B59" s="35"/>
      <c r="C59" s="2">
        <v>3</v>
      </c>
      <c r="D59" s="2" t="s">
        <v>33</v>
      </c>
      <c r="E59" s="4">
        <v>176</v>
      </c>
      <c r="F59" s="4">
        <v>14314.7</v>
      </c>
      <c r="G59" s="4">
        <v>1456</v>
      </c>
      <c r="H59" s="2">
        <v>3.4</v>
      </c>
      <c r="I59" s="2">
        <v>3600</v>
      </c>
      <c r="J59" s="2">
        <f t="shared" si="6"/>
        <v>52.415999999999997</v>
      </c>
      <c r="K59" s="2">
        <v>747.74199999999996</v>
      </c>
      <c r="L59" s="2">
        <v>239.654</v>
      </c>
      <c r="M59" s="2">
        <v>1.359</v>
      </c>
      <c r="N59" s="2">
        <f t="shared" si="7"/>
        <v>117.82202199999999</v>
      </c>
      <c r="O59" s="2">
        <f t="shared" si="8"/>
        <v>42.668905452727273</v>
      </c>
      <c r="P59" s="2">
        <f t="shared" si="9"/>
        <v>113.69443999999999</v>
      </c>
      <c r="Q59" s="2">
        <f t="shared" si="10"/>
        <v>514.75436905454546</v>
      </c>
      <c r="R59" s="2"/>
      <c r="S59" s="2"/>
      <c r="T59" s="2"/>
      <c r="U59" s="2"/>
      <c r="V59" s="2"/>
      <c r="W59" s="2"/>
    </row>
    <row r="60" spans="1:23" x14ac:dyDescent="0.3">
      <c r="A60" s="2"/>
      <c r="B60" s="35"/>
      <c r="C60" s="2">
        <v>4</v>
      </c>
      <c r="D60" s="2" t="s">
        <v>33</v>
      </c>
      <c r="E60" s="4">
        <v>176</v>
      </c>
      <c r="F60" s="4">
        <v>14314.7</v>
      </c>
      <c r="G60" s="4">
        <v>1456</v>
      </c>
      <c r="H60" s="2">
        <v>3.4</v>
      </c>
      <c r="I60" s="2">
        <v>3600</v>
      </c>
      <c r="J60" s="2">
        <f t="shared" si="6"/>
        <v>52.415999999999997</v>
      </c>
      <c r="K60" s="2">
        <v>747.74199999999996</v>
      </c>
      <c r="L60" s="2">
        <v>239.654</v>
      </c>
      <c r="M60" s="2">
        <v>1.359</v>
      </c>
      <c r="N60" s="2">
        <f t="shared" si="7"/>
        <v>117.82202199999999</v>
      </c>
      <c r="O60" s="2">
        <f t="shared" si="8"/>
        <v>42.668905452727273</v>
      </c>
      <c r="P60" s="2">
        <f t="shared" si="9"/>
        <v>113.69443999999999</v>
      </c>
      <c r="Q60" s="2">
        <f t="shared" si="10"/>
        <v>514.75436905454546</v>
      </c>
      <c r="R60" s="2"/>
      <c r="S60" s="2"/>
      <c r="T60" s="2"/>
      <c r="U60" s="2"/>
      <c r="V60" s="2"/>
      <c r="W60" s="2"/>
    </row>
    <row r="61" spans="1:23" x14ac:dyDescent="0.3">
      <c r="A61" s="2"/>
      <c r="B61" s="35"/>
      <c r="C61" s="2">
        <v>5</v>
      </c>
      <c r="D61" s="2" t="s">
        <v>33</v>
      </c>
      <c r="E61" s="4">
        <v>176</v>
      </c>
      <c r="F61" s="4">
        <v>14314.7</v>
      </c>
      <c r="G61" s="4">
        <v>1456</v>
      </c>
      <c r="H61" s="2">
        <v>3.4</v>
      </c>
      <c r="I61" s="2">
        <v>3600</v>
      </c>
      <c r="J61" s="2">
        <f t="shared" si="6"/>
        <v>52.415999999999997</v>
      </c>
      <c r="K61" s="2">
        <v>769.53300000000002</v>
      </c>
      <c r="L61" s="2">
        <v>246.78899999999999</v>
      </c>
      <c r="M61" s="2">
        <v>18.774000000000001</v>
      </c>
      <c r="N61" s="2">
        <f t="shared" si="7"/>
        <v>126.475803</v>
      </c>
      <c r="O61" s="2">
        <f t="shared" si="8"/>
        <v>41.953001751818185</v>
      </c>
      <c r="P61" s="2">
        <f t="shared" si="9"/>
        <v>117.02285999999999</v>
      </c>
      <c r="Q61" s="2">
        <f t="shared" si="10"/>
        <v>514.47901794545453</v>
      </c>
      <c r="R61" s="2"/>
      <c r="S61" s="2"/>
      <c r="T61" s="2"/>
      <c r="U61" s="2"/>
      <c r="V61" s="2"/>
      <c r="W61" s="2"/>
    </row>
    <row r="62" spans="1:23" x14ac:dyDescent="0.3">
      <c r="A62" s="2"/>
      <c r="B62" s="35"/>
      <c r="C62" s="2">
        <v>6</v>
      </c>
      <c r="D62" s="2" t="s">
        <v>33</v>
      </c>
      <c r="E62" s="4">
        <v>176</v>
      </c>
      <c r="F62" s="4">
        <v>14314.7</v>
      </c>
      <c r="G62" s="4">
        <v>1456</v>
      </c>
      <c r="H62" s="2">
        <v>3.4</v>
      </c>
      <c r="I62" s="2">
        <v>3600</v>
      </c>
      <c r="J62" s="2">
        <f t="shared" si="6"/>
        <v>52.415999999999997</v>
      </c>
      <c r="K62" s="2">
        <v>362.67</v>
      </c>
      <c r="L62" s="2">
        <v>113.55500000000001</v>
      </c>
      <c r="M62" s="2">
        <v>110.97</v>
      </c>
      <c r="N62" s="2">
        <f t="shared" si="7"/>
        <v>90.105220000000003</v>
      </c>
      <c r="O62" s="2">
        <f t="shared" si="8"/>
        <v>44.961840890909087</v>
      </c>
      <c r="P62" s="2">
        <f t="shared" si="9"/>
        <v>54.875900000000001</v>
      </c>
      <c r="Q62" s="2">
        <f t="shared" si="10"/>
        <v>519.62026645454546</v>
      </c>
      <c r="R62" s="2"/>
      <c r="S62" s="2"/>
      <c r="T62" s="2"/>
      <c r="U62" s="2"/>
      <c r="V62" s="2"/>
      <c r="W62" s="2"/>
    </row>
    <row r="63" spans="1:2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3">
      <c r="A64" s="2"/>
      <c r="B64" s="35" t="s">
        <v>19</v>
      </c>
      <c r="C64" s="2">
        <v>1</v>
      </c>
      <c r="D64" s="2" t="s">
        <v>33</v>
      </c>
      <c r="E64" s="4">
        <v>176</v>
      </c>
      <c r="F64" s="4">
        <v>14314.7</v>
      </c>
      <c r="G64" s="4">
        <v>1456</v>
      </c>
      <c r="H64" s="2">
        <v>3.4</v>
      </c>
      <c r="I64" s="2">
        <v>3600</v>
      </c>
      <c r="J64" s="2">
        <f t="shared" si="6"/>
        <v>52.415999999999997</v>
      </c>
      <c r="K64" s="2">
        <v>270.94600000000003</v>
      </c>
      <c r="L64" s="2">
        <v>84.915000000000006</v>
      </c>
      <c r="M64" s="2">
        <v>67.475999999999999</v>
      </c>
      <c r="N64" s="2">
        <f t="shared" si="7"/>
        <v>62.691935999999998</v>
      </c>
      <c r="O64" s="2">
        <f t="shared" si="8"/>
        <v>47.22966711272727</v>
      </c>
      <c r="P64" s="2">
        <f t="shared" si="9"/>
        <v>41.005020000000002</v>
      </c>
      <c r="Q64" s="2">
        <f t="shared" si="10"/>
        <v>520.76776652727267</v>
      </c>
      <c r="R64" s="2"/>
      <c r="S64" s="2"/>
      <c r="T64" s="2"/>
      <c r="U64" s="2"/>
      <c r="V64" s="2"/>
      <c r="W64" s="2"/>
    </row>
    <row r="65" spans="1:23" x14ac:dyDescent="0.3">
      <c r="A65" s="2"/>
      <c r="B65" s="35"/>
      <c r="C65" s="2">
        <v>2</v>
      </c>
      <c r="D65" s="2" t="s">
        <v>33</v>
      </c>
      <c r="E65" s="4">
        <v>176</v>
      </c>
      <c r="F65" s="4">
        <v>14314.7</v>
      </c>
      <c r="G65" s="4">
        <v>1456</v>
      </c>
      <c r="H65" s="2">
        <v>3.4</v>
      </c>
      <c r="I65" s="2">
        <v>3600</v>
      </c>
      <c r="J65" s="2">
        <f t="shared" si="6"/>
        <v>52.415999999999997</v>
      </c>
      <c r="K65" s="2">
        <v>577.65200000000004</v>
      </c>
      <c r="L65" s="2">
        <v>185.381</v>
      </c>
      <c r="M65" s="2">
        <v>11.144</v>
      </c>
      <c r="N65" s="2">
        <f t="shared" si="7"/>
        <v>94.061182000000002</v>
      </c>
      <c r="O65" s="2">
        <f t="shared" si="8"/>
        <v>44.634574943636359</v>
      </c>
      <c r="P65" s="2">
        <f t="shared" si="9"/>
        <v>87.856340000000003</v>
      </c>
      <c r="Q65" s="2">
        <f t="shared" si="10"/>
        <v>516.89188460000003</v>
      </c>
      <c r="R65" s="2"/>
      <c r="S65" s="2"/>
      <c r="T65" s="2"/>
      <c r="U65" s="2"/>
      <c r="V65" s="2"/>
      <c r="W65" s="2"/>
    </row>
    <row r="66" spans="1:23" x14ac:dyDescent="0.3">
      <c r="A66" s="2"/>
      <c r="B66" s="35"/>
      <c r="C66" s="2">
        <v>3</v>
      </c>
      <c r="D66" s="2" t="s">
        <v>33</v>
      </c>
      <c r="E66" s="4">
        <v>176</v>
      </c>
      <c r="F66" s="4">
        <v>14314.7</v>
      </c>
      <c r="G66" s="4">
        <v>1456</v>
      </c>
      <c r="H66" s="2">
        <v>3.4</v>
      </c>
      <c r="I66" s="2">
        <v>3600</v>
      </c>
      <c r="J66" s="2">
        <f t="shared" si="6"/>
        <v>52.415999999999997</v>
      </c>
      <c r="K66" s="2">
        <v>560.31500000000005</v>
      </c>
      <c r="L66" s="2">
        <v>179.7</v>
      </c>
      <c r="M66" s="2">
        <v>0.63900000000000001</v>
      </c>
      <c r="N66" s="2">
        <f t="shared" si="7"/>
        <v>88.181115000000005</v>
      </c>
      <c r="O66" s="2">
        <f t="shared" si="8"/>
        <v>45.121016850000004</v>
      </c>
      <c r="P66" s="2">
        <f t="shared" si="9"/>
        <v>85.207799999999992</v>
      </c>
      <c r="Q66" s="2">
        <f t="shared" si="10"/>
        <v>517.11099109090912</v>
      </c>
      <c r="R66" s="2"/>
      <c r="S66" s="2"/>
      <c r="T66" s="2"/>
      <c r="U66" s="2"/>
      <c r="V66" s="2"/>
      <c r="W66" s="2"/>
    </row>
    <row r="67" spans="1:23" x14ac:dyDescent="0.3">
      <c r="A67" s="2"/>
      <c r="B67" s="35"/>
      <c r="C67" s="2">
        <v>4</v>
      </c>
      <c r="D67" s="2" t="s">
        <v>33</v>
      </c>
      <c r="E67" s="4">
        <v>176</v>
      </c>
      <c r="F67" s="4">
        <v>14314.7</v>
      </c>
      <c r="G67" s="4">
        <v>1456</v>
      </c>
      <c r="H67" s="2">
        <v>3.4</v>
      </c>
      <c r="I67" s="2">
        <v>3600</v>
      </c>
      <c r="J67" s="2">
        <f t="shared" si="6"/>
        <v>52.415999999999997</v>
      </c>
      <c r="K67" s="2">
        <v>560.31500000000005</v>
      </c>
      <c r="L67" s="2">
        <v>179.7</v>
      </c>
      <c r="M67" s="2">
        <v>0.63900000000000001</v>
      </c>
      <c r="N67" s="2">
        <f t="shared" si="7"/>
        <v>88.181115000000005</v>
      </c>
      <c r="O67" s="2">
        <f t="shared" si="8"/>
        <v>45.121016850000004</v>
      </c>
      <c r="P67" s="2">
        <f t="shared" si="9"/>
        <v>85.207799999999992</v>
      </c>
      <c r="Q67" s="2">
        <f t="shared" si="10"/>
        <v>517.11099109090912</v>
      </c>
      <c r="R67" s="2"/>
      <c r="S67" s="2"/>
      <c r="T67" s="2"/>
      <c r="U67" s="2"/>
      <c r="V67" s="2"/>
      <c r="W67" s="2"/>
    </row>
    <row r="68" spans="1:23" x14ac:dyDescent="0.3">
      <c r="A68" s="2"/>
      <c r="B68" s="35"/>
      <c r="C68" s="2">
        <v>5</v>
      </c>
      <c r="D68" s="2" t="s">
        <v>33</v>
      </c>
      <c r="E68" s="4">
        <v>176</v>
      </c>
      <c r="F68" s="4">
        <v>14314.7</v>
      </c>
      <c r="G68" s="4">
        <v>1456</v>
      </c>
      <c r="H68" s="2">
        <v>3.4</v>
      </c>
      <c r="I68" s="2">
        <v>3600</v>
      </c>
      <c r="J68" s="2">
        <f t="shared" si="6"/>
        <v>52.415999999999997</v>
      </c>
      <c r="K68" s="2">
        <v>577.65200000000004</v>
      </c>
      <c r="L68" s="2">
        <v>185.381</v>
      </c>
      <c r="M68" s="2">
        <v>11.144</v>
      </c>
      <c r="N68" s="2">
        <f t="shared" si="7"/>
        <v>94.061182000000002</v>
      </c>
      <c r="O68" s="2">
        <f t="shared" si="8"/>
        <v>44.634574943636359</v>
      </c>
      <c r="P68" s="2">
        <f t="shared" si="9"/>
        <v>87.856340000000003</v>
      </c>
      <c r="Q68" s="2">
        <f t="shared" si="10"/>
        <v>516.89188460000003</v>
      </c>
      <c r="R68" s="2"/>
      <c r="S68" s="2"/>
      <c r="T68" s="2"/>
      <c r="U68" s="2"/>
      <c r="V68" s="2"/>
      <c r="W68" s="2"/>
    </row>
    <row r="69" spans="1:23" x14ac:dyDescent="0.3">
      <c r="A69" s="2"/>
      <c r="B69" s="35"/>
      <c r="C69" s="2">
        <v>6</v>
      </c>
      <c r="D69" s="2" t="s">
        <v>33</v>
      </c>
      <c r="E69" s="4">
        <v>176</v>
      </c>
      <c r="F69" s="4">
        <v>14314.7</v>
      </c>
      <c r="G69" s="4">
        <v>1456</v>
      </c>
      <c r="H69" s="2">
        <v>3.4</v>
      </c>
      <c r="I69" s="2">
        <v>3600</v>
      </c>
      <c r="J69" s="2">
        <f t="shared" si="6"/>
        <v>52.415999999999997</v>
      </c>
      <c r="K69" s="2">
        <v>270.94600000000003</v>
      </c>
      <c r="L69" s="2">
        <v>84.915000000000006</v>
      </c>
      <c r="M69" s="2">
        <v>67.475999999999999</v>
      </c>
      <c r="N69" s="2">
        <f t="shared" si="7"/>
        <v>62.691935999999998</v>
      </c>
      <c r="O69" s="2">
        <f t="shared" si="8"/>
        <v>47.22966711272727</v>
      </c>
      <c r="P69" s="2">
        <f t="shared" si="9"/>
        <v>41.005020000000002</v>
      </c>
      <c r="Q69" s="2">
        <f t="shared" si="10"/>
        <v>520.76776652727267</v>
      </c>
      <c r="R69" s="2"/>
      <c r="S69" s="2"/>
      <c r="T69" s="2"/>
      <c r="U69" s="2"/>
      <c r="V69" s="2"/>
      <c r="W69" s="2"/>
    </row>
    <row r="70" spans="1:2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3">
      <c r="A71" s="2"/>
      <c r="B71" s="35" t="s">
        <v>20</v>
      </c>
      <c r="C71" s="2">
        <v>1</v>
      </c>
      <c r="D71" s="2" t="s">
        <v>34</v>
      </c>
      <c r="E71" s="4">
        <v>160</v>
      </c>
      <c r="F71" s="4">
        <v>10773.3</v>
      </c>
      <c r="G71" s="4">
        <v>1204</v>
      </c>
      <c r="H71" s="2">
        <v>3.4</v>
      </c>
      <c r="I71" s="2">
        <v>3600</v>
      </c>
      <c r="J71" s="2">
        <f t="shared" si="6"/>
        <v>43.344000000000001</v>
      </c>
      <c r="K71" s="2">
        <v>179.16</v>
      </c>
      <c r="L71" s="2">
        <v>56.253</v>
      </c>
      <c r="M71" s="2">
        <v>31.475999999999999</v>
      </c>
      <c r="N71" s="2">
        <f t="shared" si="7"/>
        <v>37.517009999999999</v>
      </c>
      <c r="O71" s="2">
        <f t="shared" si="8"/>
        <v>40.520844997499999</v>
      </c>
      <c r="P71" s="2">
        <f t="shared" si="9"/>
        <v>27.124500000000001</v>
      </c>
      <c r="Q71" s="2">
        <f t="shared" si="10"/>
        <v>431.39888137499997</v>
      </c>
      <c r="R71" s="2"/>
      <c r="S71" s="2"/>
      <c r="T71" s="2"/>
      <c r="U71" s="2"/>
      <c r="V71" s="2"/>
      <c r="W71" s="2"/>
    </row>
    <row r="72" spans="1:23" x14ac:dyDescent="0.3">
      <c r="A72" s="2"/>
      <c r="B72" s="35"/>
      <c r="C72" s="2">
        <v>2</v>
      </c>
      <c r="D72" s="2" t="s">
        <v>34</v>
      </c>
      <c r="E72" s="4">
        <v>160</v>
      </c>
      <c r="F72" s="4">
        <v>10773.3</v>
      </c>
      <c r="G72" s="4">
        <v>1204</v>
      </c>
      <c r="H72" s="2">
        <v>3.4</v>
      </c>
      <c r="I72" s="2">
        <v>3600</v>
      </c>
      <c r="J72" s="2">
        <f t="shared" si="6"/>
        <v>43.344000000000001</v>
      </c>
      <c r="K72" s="2">
        <v>385.91699999999997</v>
      </c>
      <c r="L72" s="2">
        <v>124.02200000000001</v>
      </c>
      <c r="M72" s="2">
        <v>4.8040000000000003</v>
      </c>
      <c r="N72" s="2">
        <f t="shared" si="7"/>
        <v>62.056596999999989</v>
      </c>
      <c r="O72" s="2">
        <f t="shared" si="8"/>
        <v>38.674241075750004</v>
      </c>
      <c r="P72" s="2">
        <f t="shared" si="9"/>
        <v>58.712239999999994</v>
      </c>
      <c r="Q72" s="2">
        <f t="shared" si="10"/>
        <v>429.02190394000002</v>
      </c>
      <c r="R72" s="2"/>
      <c r="S72" s="2"/>
      <c r="T72" s="2"/>
      <c r="U72" s="2"/>
      <c r="V72" s="2"/>
      <c r="W72" s="2"/>
    </row>
    <row r="73" spans="1:23" x14ac:dyDescent="0.3">
      <c r="A73" s="2"/>
      <c r="B73" s="35"/>
      <c r="C73" s="2">
        <v>3</v>
      </c>
      <c r="D73" s="2" t="s">
        <v>34</v>
      </c>
      <c r="E73" s="4">
        <v>160</v>
      </c>
      <c r="F73" s="4">
        <v>10773.3</v>
      </c>
      <c r="G73" s="4">
        <v>1204</v>
      </c>
      <c r="H73" s="2">
        <v>3.4</v>
      </c>
      <c r="I73" s="2">
        <v>3600</v>
      </c>
      <c r="J73" s="2">
        <f t="shared" si="6"/>
        <v>43.344000000000001</v>
      </c>
      <c r="K73" s="2">
        <v>372.80399999999997</v>
      </c>
      <c r="L73" s="2">
        <v>119.724</v>
      </c>
      <c r="M73" s="2">
        <v>9.6000000000000002E-2</v>
      </c>
      <c r="N73" s="2">
        <f t="shared" si="7"/>
        <v>58.580363999999989</v>
      </c>
      <c r="O73" s="2">
        <f t="shared" si="8"/>
        <v>38.935827609</v>
      </c>
      <c r="P73" s="2">
        <f t="shared" si="9"/>
        <v>56.708880000000001</v>
      </c>
      <c r="Q73" s="2">
        <f t="shared" si="10"/>
        <v>429.17265678000001</v>
      </c>
      <c r="R73" s="2"/>
      <c r="S73" s="2"/>
      <c r="T73" s="2"/>
      <c r="U73" s="2"/>
      <c r="V73" s="2"/>
      <c r="W73" s="2"/>
    </row>
    <row r="74" spans="1:23" x14ac:dyDescent="0.3">
      <c r="A74" s="2"/>
      <c r="B74" s="35"/>
      <c r="C74" s="2">
        <v>4</v>
      </c>
      <c r="D74" s="2" t="s">
        <v>34</v>
      </c>
      <c r="E74" s="4">
        <v>160</v>
      </c>
      <c r="F74" s="4">
        <v>10773.3</v>
      </c>
      <c r="G74" s="4">
        <v>1204</v>
      </c>
      <c r="H74" s="2">
        <v>3.4</v>
      </c>
      <c r="I74" s="2">
        <v>3600</v>
      </c>
      <c r="J74" s="2">
        <f t="shared" si="6"/>
        <v>43.344000000000001</v>
      </c>
      <c r="K74" s="2">
        <v>372.80399999999997</v>
      </c>
      <c r="L74" s="2">
        <v>119.724</v>
      </c>
      <c r="M74" s="2">
        <v>9.6000000000000002E-2</v>
      </c>
      <c r="N74" s="2">
        <f t="shared" si="7"/>
        <v>58.580363999999989</v>
      </c>
      <c r="O74" s="2">
        <f t="shared" si="8"/>
        <v>38.935827609</v>
      </c>
      <c r="P74" s="2">
        <f t="shared" si="9"/>
        <v>56.708880000000001</v>
      </c>
      <c r="Q74" s="2">
        <f t="shared" si="10"/>
        <v>429.17265678000001</v>
      </c>
      <c r="R74" s="2"/>
      <c r="S74" s="2"/>
      <c r="T74" s="2"/>
      <c r="U74" s="2"/>
      <c r="V74" s="2"/>
      <c r="W74" s="2"/>
    </row>
    <row r="75" spans="1:23" x14ac:dyDescent="0.3">
      <c r="A75" s="2"/>
      <c r="B75" s="35"/>
      <c r="C75" s="2">
        <v>5</v>
      </c>
      <c r="D75" s="2" t="s">
        <v>34</v>
      </c>
      <c r="E75" s="4">
        <v>160</v>
      </c>
      <c r="F75" s="4">
        <v>10773.3</v>
      </c>
      <c r="G75" s="4">
        <v>1204</v>
      </c>
      <c r="H75" s="2">
        <v>3.4</v>
      </c>
      <c r="I75" s="2">
        <v>3600</v>
      </c>
      <c r="J75" s="2">
        <f t="shared" si="6"/>
        <v>43.344000000000001</v>
      </c>
      <c r="K75" s="2">
        <v>385.91699999999997</v>
      </c>
      <c r="L75" s="2">
        <v>124.02200000000001</v>
      </c>
      <c r="M75" s="2">
        <v>4.8040000000000003</v>
      </c>
      <c r="N75" s="2">
        <f t="shared" si="7"/>
        <v>62.056596999999989</v>
      </c>
      <c r="O75" s="2">
        <f t="shared" si="8"/>
        <v>38.674241075750004</v>
      </c>
      <c r="P75" s="2">
        <f t="shared" si="9"/>
        <v>58.712239999999994</v>
      </c>
      <c r="Q75" s="2">
        <f t="shared" si="10"/>
        <v>429.02190394000002</v>
      </c>
      <c r="R75" s="2"/>
      <c r="S75" s="2"/>
      <c r="T75" s="2"/>
      <c r="U75" s="2"/>
      <c r="V75" s="2"/>
      <c r="W75" s="2"/>
    </row>
    <row r="76" spans="1:23" x14ac:dyDescent="0.3">
      <c r="A76" s="2"/>
      <c r="B76" s="35"/>
      <c r="C76" s="2">
        <v>6</v>
      </c>
      <c r="D76" s="2" t="s">
        <v>34</v>
      </c>
      <c r="E76" s="4">
        <v>160</v>
      </c>
      <c r="F76" s="4">
        <v>10773.3</v>
      </c>
      <c r="G76" s="4">
        <v>1204</v>
      </c>
      <c r="H76" s="2">
        <v>3.4</v>
      </c>
      <c r="I76" s="2">
        <v>3600</v>
      </c>
      <c r="J76" s="2">
        <f t="shared" si="6"/>
        <v>43.344000000000001</v>
      </c>
      <c r="K76" s="2">
        <v>179.16</v>
      </c>
      <c r="L76" s="2">
        <v>56.253</v>
      </c>
      <c r="M76" s="2">
        <v>31.475999999999999</v>
      </c>
      <c r="N76" s="2">
        <f t="shared" si="7"/>
        <v>37.517009999999999</v>
      </c>
      <c r="O76" s="2">
        <f t="shared" si="8"/>
        <v>40.520844997499999</v>
      </c>
      <c r="P76" s="2">
        <f t="shared" si="9"/>
        <v>27.124500000000001</v>
      </c>
      <c r="Q76" s="2">
        <f t="shared" si="10"/>
        <v>431.39888137499997</v>
      </c>
      <c r="R76" s="2"/>
      <c r="S76" s="2"/>
      <c r="T76" s="2"/>
      <c r="U76" s="2"/>
      <c r="V76" s="2"/>
      <c r="W76" s="2"/>
    </row>
    <row r="77" spans="1:23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3">
      <c r="A78" s="2"/>
      <c r="B78" s="35" t="s">
        <v>22</v>
      </c>
      <c r="C78" s="2">
        <v>1</v>
      </c>
      <c r="D78" s="2" t="s">
        <v>34</v>
      </c>
      <c r="E78" s="4">
        <v>160</v>
      </c>
      <c r="F78" s="4">
        <v>10773.3</v>
      </c>
      <c r="G78" s="4">
        <v>1204</v>
      </c>
      <c r="H78" s="2">
        <v>3.4</v>
      </c>
      <c r="I78" s="2">
        <v>3600</v>
      </c>
      <c r="J78" s="2">
        <f t="shared" si="6"/>
        <v>43.344000000000001</v>
      </c>
      <c r="K78" s="2">
        <v>87.228999999999999</v>
      </c>
      <c r="L78" s="2">
        <v>27.356999999999999</v>
      </c>
      <c r="M78" s="2">
        <v>9.1679999999999993</v>
      </c>
      <c r="N78" s="2">
        <f t="shared" si="7"/>
        <v>16.417538999999998</v>
      </c>
      <c r="O78" s="2">
        <f t="shared" si="8"/>
        <v>42.108580190250009</v>
      </c>
      <c r="P78" s="2">
        <f t="shared" si="9"/>
        <v>13.203179999999998</v>
      </c>
      <c r="Q78" s="2">
        <f t="shared" si="10"/>
        <v>432.44646070499999</v>
      </c>
      <c r="R78" s="2"/>
      <c r="S78" s="2"/>
      <c r="T78" s="2"/>
      <c r="U78" s="2"/>
      <c r="V78" s="2"/>
      <c r="W78" s="2"/>
    </row>
    <row r="79" spans="1:23" x14ac:dyDescent="0.3">
      <c r="A79" s="2"/>
      <c r="B79" s="35"/>
      <c r="C79" s="2">
        <v>2</v>
      </c>
      <c r="D79" s="2" t="s">
        <v>34</v>
      </c>
      <c r="E79" s="4">
        <v>160</v>
      </c>
      <c r="F79" s="4">
        <v>10773.3</v>
      </c>
      <c r="G79" s="4">
        <v>1204</v>
      </c>
      <c r="H79" s="2">
        <v>3.4</v>
      </c>
      <c r="I79" s="2">
        <v>3600</v>
      </c>
      <c r="J79" s="2">
        <f t="shared" si="6"/>
        <v>43.344000000000001</v>
      </c>
      <c r="K79" s="2">
        <v>195.80799999999999</v>
      </c>
      <c r="L79" s="2">
        <v>62.944000000000003</v>
      </c>
      <c r="M79" s="2">
        <v>1.4179999999999999</v>
      </c>
      <c r="N79" s="2">
        <f t="shared" si="7"/>
        <v>31.181527999999997</v>
      </c>
      <c r="O79" s="2">
        <f t="shared" si="8"/>
        <v>40.997590018000004</v>
      </c>
      <c r="P79" s="2">
        <f t="shared" si="9"/>
        <v>29.791359999999997</v>
      </c>
      <c r="Q79" s="2">
        <f t="shared" si="10"/>
        <v>431.19820016</v>
      </c>
      <c r="R79" s="2"/>
      <c r="S79" s="2"/>
      <c r="T79" s="2"/>
      <c r="U79" s="2"/>
      <c r="V79" s="2"/>
      <c r="W79" s="2"/>
    </row>
    <row r="80" spans="1:23" x14ac:dyDescent="0.3">
      <c r="A80" s="2"/>
      <c r="B80" s="35"/>
      <c r="C80" s="2">
        <v>3</v>
      </c>
      <c r="D80" s="2" t="s">
        <v>34</v>
      </c>
      <c r="E80" s="4">
        <v>160</v>
      </c>
      <c r="F80" s="4">
        <v>10773.3</v>
      </c>
      <c r="G80" s="4">
        <v>1204</v>
      </c>
      <c r="H80" s="2">
        <v>3.4</v>
      </c>
      <c r="I80" s="2">
        <v>3600</v>
      </c>
      <c r="J80" s="2">
        <f t="shared" si="6"/>
        <v>43.344000000000001</v>
      </c>
      <c r="K80" s="2">
        <v>185.904</v>
      </c>
      <c r="L80" s="2">
        <v>59.698</v>
      </c>
      <c r="M80" s="2">
        <v>7.0999999999999994E-2</v>
      </c>
      <c r="N80" s="2">
        <f t="shared" si="7"/>
        <v>29.218664</v>
      </c>
      <c r="O80" s="2">
        <f t="shared" si="8"/>
        <v>41.145295533999999</v>
      </c>
      <c r="P80" s="2">
        <f t="shared" si="9"/>
        <v>28.278280000000002</v>
      </c>
      <c r="Q80" s="2">
        <f t="shared" si="10"/>
        <v>431.31205942999998</v>
      </c>
      <c r="R80" s="2"/>
      <c r="S80" s="2"/>
      <c r="T80" s="2"/>
      <c r="U80" s="2"/>
      <c r="V80" s="2"/>
      <c r="W80" s="2"/>
    </row>
    <row r="81" spans="1:23" x14ac:dyDescent="0.3">
      <c r="A81" s="2"/>
      <c r="B81" s="35"/>
      <c r="C81" s="2">
        <v>4</v>
      </c>
      <c r="D81" s="2" t="s">
        <v>34</v>
      </c>
      <c r="E81" s="4">
        <v>160</v>
      </c>
      <c r="F81" s="4">
        <v>10773.3</v>
      </c>
      <c r="G81" s="4">
        <v>1204</v>
      </c>
      <c r="H81" s="2">
        <v>3.4</v>
      </c>
      <c r="I81" s="2">
        <v>3600</v>
      </c>
      <c r="J81" s="2">
        <f t="shared" si="6"/>
        <v>43.344000000000001</v>
      </c>
      <c r="K81" s="2">
        <v>185.904</v>
      </c>
      <c r="L81" s="2">
        <v>59.698</v>
      </c>
      <c r="M81" s="2">
        <v>7.0999999999999994E-2</v>
      </c>
      <c r="N81" s="2">
        <f t="shared" si="7"/>
        <v>29.218664</v>
      </c>
      <c r="O81" s="2">
        <f t="shared" si="8"/>
        <v>41.145295533999999</v>
      </c>
      <c r="P81" s="2">
        <f t="shared" si="9"/>
        <v>28.278280000000002</v>
      </c>
      <c r="Q81" s="2">
        <f t="shared" si="10"/>
        <v>431.31205942999998</v>
      </c>
      <c r="R81" s="2"/>
      <c r="S81" s="2"/>
      <c r="T81" s="2"/>
      <c r="U81" s="2"/>
      <c r="V81" s="2"/>
      <c r="W81" s="2"/>
    </row>
    <row r="82" spans="1:23" x14ac:dyDescent="0.3">
      <c r="A82" s="2"/>
      <c r="B82" s="35"/>
      <c r="C82" s="2">
        <v>5</v>
      </c>
      <c r="D82" s="2" t="s">
        <v>34</v>
      </c>
      <c r="E82" s="4">
        <v>160</v>
      </c>
      <c r="F82" s="4">
        <v>10773.3</v>
      </c>
      <c r="G82" s="4">
        <v>1204</v>
      </c>
      <c r="H82" s="2">
        <v>3.4</v>
      </c>
      <c r="I82" s="2">
        <v>3600</v>
      </c>
      <c r="J82" s="2">
        <f t="shared" si="6"/>
        <v>43.344000000000001</v>
      </c>
      <c r="K82" s="2">
        <v>195.80799999999999</v>
      </c>
      <c r="L82" s="2">
        <v>62.944000000000003</v>
      </c>
      <c r="M82" s="2">
        <v>1.4179999999999999</v>
      </c>
      <c r="N82" s="2">
        <f t="shared" si="7"/>
        <v>31.181527999999997</v>
      </c>
      <c r="O82" s="2">
        <f t="shared" si="8"/>
        <v>40.997590018000004</v>
      </c>
      <c r="P82" s="2">
        <f t="shared" si="9"/>
        <v>29.791359999999997</v>
      </c>
      <c r="Q82" s="2">
        <f t="shared" si="10"/>
        <v>431.19820016</v>
      </c>
      <c r="R82" s="2"/>
      <c r="S82" s="2"/>
      <c r="T82" s="2"/>
      <c r="U82" s="2"/>
      <c r="V82" s="2"/>
      <c r="W82" s="2"/>
    </row>
    <row r="83" spans="1:23" x14ac:dyDescent="0.3">
      <c r="A83" s="2"/>
      <c r="B83" s="35"/>
      <c r="C83" s="2">
        <v>6</v>
      </c>
      <c r="D83" s="2" t="s">
        <v>34</v>
      </c>
      <c r="E83" s="4">
        <v>160</v>
      </c>
      <c r="F83" s="4">
        <v>10773.3</v>
      </c>
      <c r="G83" s="4">
        <v>1204</v>
      </c>
      <c r="H83" s="2">
        <v>3.4</v>
      </c>
      <c r="I83" s="2">
        <v>3600</v>
      </c>
      <c r="J83" s="2">
        <f t="shared" si="6"/>
        <v>43.344000000000001</v>
      </c>
      <c r="K83" s="2">
        <v>87.228999999999999</v>
      </c>
      <c r="L83" s="2">
        <v>27.356999999999999</v>
      </c>
      <c r="M83" s="2">
        <v>9.1679999999999993</v>
      </c>
      <c r="N83" s="2">
        <f t="shared" si="7"/>
        <v>16.417538999999998</v>
      </c>
      <c r="O83" s="2">
        <f t="shared" si="8"/>
        <v>42.108580190250009</v>
      </c>
      <c r="P83" s="2">
        <f t="shared" si="9"/>
        <v>13.203179999999998</v>
      </c>
      <c r="Q83" s="2">
        <f t="shared" si="10"/>
        <v>432.44646070499999</v>
      </c>
      <c r="R83" s="2"/>
      <c r="S83" s="2"/>
      <c r="T83" s="2"/>
      <c r="U83" s="2"/>
      <c r="V83" s="2"/>
      <c r="W83" s="2"/>
    </row>
    <row r="85" spans="1:23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23" ht="15" thickBot="1" x14ac:dyDescent="0.35"/>
    <row r="87" spans="1:23" ht="15" thickBot="1" x14ac:dyDescent="0.35">
      <c r="A87" t="s">
        <v>103</v>
      </c>
      <c r="B87" t="s">
        <v>113</v>
      </c>
      <c r="C87" t="s">
        <v>114</v>
      </c>
      <c r="I87" s="33" t="s">
        <v>125</v>
      </c>
      <c r="J87" s="34"/>
    </row>
    <row r="88" spans="1:23" x14ac:dyDescent="0.3">
      <c r="A88" t="s">
        <v>104</v>
      </c>
      <c r="B88" s="19">
        <v>102989.52</v>
      </c>
      <c r="C88">
        <f>B88/2</f>
        <v>51494.76</v>
      </c>
      <c r="I88" s="27" t="s">
        <v>126</v>
      </c>
      <c r="J88" s="27">
        <v>1.617</v>
      </c>
    </row>
    <row r="89" spans="1:23" x14ac:dyDescent="0.3">
      <c r="A89" t="s">
        <v>105</v>
      </c>
      <c r="B89" s="19">
        <v>102707.94</v>
      </c>
      <c r="C89">
        <f t="shared" ref="C89:C93" si="11">B89/2</f>
        <v>51353.97</v>
      </c>
      <c r="I89" s="28" t="s">
        <v>127</v>
      </c>
      <c r="J89" s="28">
        <v>0.55900000000000005</v>
      </c>
    </row>
    <row r="90" spans="1:23" ht="15" thickBot="1" x14ac:dyDescent="0.35">
      <c r="A90" t="s">
        <v>106</v>
      </c>
      <c r="B90" s="19">
        <v>102213.55</v>
      </c>
      <c r="C90">
        <f t="shared" si="11"/>
        <v>51106.775000000001</v>
      </c>
      <c r="I90" s="29" t="s">
        <v>128</v>
      </c>
      <c r="J90" s="29">
        <v>0.32</v>
      </c>
    </row>
    <row r="91" spans="1:23" x14ac:dyDescent="0.3">
      <c r="A91" t="s">
        <v>107</v>
      </c>
      <c r="B91" s="19">
        <v>102085.44</v>
      </c>
      <c r="C91">
        <f t="shared" si="11"/>
        <v>51042.720000000001</v>
      </c>
    </row>
    <row r="92" spans="1:23" x14ac:dyDescent="0.3">
      <c r="A92" t="s">
        <v>108</v>
      </c>
      <c r="B92" s="19">
        <v>101791.3</v>
      </c>
      <c r="C92">
        <f t="shared" si="11"/>
        <v>50895.65</v>
      </c>
    </row>
    <row r="93" spans="1:23" x14ac:dyDescent="0.3">
      <c r="A93" t="s">
        <v>109</v>
      </c>
      <c r="B93" s="19">
        <v>100510.18</v>
      </c>
      <c r="C93">
        <f t="shared" si="11"/>
        <v>50255.09</v>
      </c>
    </row>
    <row r="94" spans="1:23" x14ac:dyDescent="0.3">
      <c r="A94" t="s">
        <v>129</v>
      </c>
      <c r="B94">
        <f>SUM(B88:B93)/1000</f>
        <v>612.29792999999995</v>
      </c>
    </row>
    <row r="96" spans="1:23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8" spans="1:7" x14ac:dyDescent="0.3">
      <c r="A98" s="15" t="s">
        <v>130</v>
      </c>
    </row>
    <row r="100" spans="1:7" x14ac:dyDescent="0.3">
      <c r="A100" t="s">
        <v>132</v>
      </c>
      <c r="B100">
        <f>0.5*1.617+0.75</f>
        <v>1.5585</v>
      </c>
    </row>
    <row r="101" spans="1:7" x14ac:dyDescent="0.3">
      <c r="D101" t="s">
        <v>131</v>
      </c>
      <c r="E101" t="s">
        <v>133</v>
      </c>
      <c r="F101" t="s">
        <v>134</v>
      </c>
      <c r="G101" t="s">
        <v>135</v>
      </c>
    </row>
    <row r="102" spans="1:7" x14ac:dyDescent="0.3">
      <c r="C102" t="s">
        <v>104</v>
      </c>
      <c r="D102">
        <v>102989.52</v>
      </c>
      <c r="E102">
        <f>3.4*1</f>
        <v>3.4</v>
      </c>
      <c r="F102">
        <f>D102*(E102^1.5585)</f>
        <v>693590.16495831346</v>
      </c>
      <c r="G102" s="30">
        <f>F102/31978520</f>
        <v>2.1689251565060342E-2</v>
      </c>
    </row>
    <row r="103" spans="1:7" x14ac:dyDescent="0.3">
      <c r="C103" t="s">
        <v>105</v>
      </c>
      <c r="D103">
        <v>102707.94</v>
      </c>
      <c r="E103">
        <f>E102+3.4</f>
        <v>6.8</v>
      </c>
      <c r="F103">
        <f t="shared" ref="F103:F107" si="12">D103*(E103^1.5585)</f>
        <v>2037366.4920474449</v>
      </c>
      <c r="G103" s="30">
        <f t="shared" ref="G103:G107" si="13">F103/31978520</f>
        <v>6.3710468528482403E-2</v>
      </c>
    </row>
    <row r="104" spans="1:7" x14ac:dyDescent="0.3">
      <c r="C104" t="s">
        <v>106</v>
      </c>
      <c r="D104">
        <v>102213.55</v>
      </c>
      <c r="E104">
        <f t="shared" ref="E104:E107" si="14">E103+3.4</f>
        <v>10.199999999999999</v>
      </c>
      <c r="F104">
        <f t="shared" si="12"/>
        <v>3814273.5806455417</v>
      </c>
      <c r="G104" s="30">
        <f t="shared" si="13"/>
        <v>0.11927611348635089</v>
      </c>
    </row>
    <row r="105" spans="1:7" x14ac:dyDescent="0.3">
      <c r="C105" t="s">
        <v>107</v>
      </c>
      <c r="D105">
        <v>102085.44</v>
      </c>
      <c r="E105">
        <f t="shared" si="14"/>
        <v>13.6</v>
      </c>
      <c r="F105">
        <f t="shared" si="12"/>
        <v>5964639.4097624682</v>
      </c>
      <c r="G105" s="30">
        <f t="shared" si="13"/>
        <v>0.18652018322806896</v>
      </c>
    </row>
    <row r="106" spans="1:7" x14ac:dyDescent="0.3">
      <c r="C106" t="s">
        <v>108</v>
      </c>
      <c r="D106">
        <v>101791.3</v>
      </c>
      <c r="E106">
        <f t="shared" si="14"/>
        <v>17</v>
      </c>
      <c r="F106">
        <f t="shared" si="12"/>
        <v>8421031.7510731835</v>
      </c>
      <c r="G106" s="30">
        <f t="shared" si="13"/>
        <v>0.26333400517200867</v>
      </c>
    </row>
    <row r="107" spans="1:7" x14ac:dyDescent="0.3">
      <c r="C107" t="s">
        <v>109</v>
      </c>
      <c r="D107">
        <v>100510.18</v>
      </c>
      <c r="E107">
        <f t="shared" si="14"/>
        <v>20.399999999999999</v>
      </c>
      <c r="F107">
        <f t="shared" si="12"/>
        <v>11047618.450512841</v>
      </c>
      <c r="G107" s="30">
        <f t="shared" si="13"/>
        <v>0.34546997329810264</v>
      </c>
    </row>
    <row r="108" spans="1:7" x14ac:dyDescent="0.3">
      <c r="F108">
        <f>SUM(F102:F107)</f>
        <v>31978519.848999791</v>
      </c>
    </row>
  </sheetData>
  <mergeCells count="15">
    <mergeCell ref="I87:J87"/>
    <mergeCell ref="B21:B25"/>
    <mergeCell ref="B3:B7"/>
    <mergeCell ref="Q5:W5"/>
    <mergeCell ref="P6:P12"/>
    <mergeCell ref="B9:B13"/>
    <mergeCell ref="B15:B19"/>
    <mergeCell ref="B71:B76"/>
    <mergeCell ref="B78:B83"/>
    <mergeCell ref="B27:B31"/>
    <mergeCell ref="B33:B37"/>
    <mergeCell ref="B43:B48"/>
    <mergeCell ref="B50:B55"/>
    <mergeCell ref="B57:B62"/>
    <mergeCell ref="B64:B69"/>
  </mergeCells>
  <phoneticPr fontId="7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6"/>
  <sheetViews>
    <sheetView workbookViewId="0">
      <selection activeCell="I136" sqref="I136"/>
    </sheetView>
  </sheetViews>
  <sheetFormatPr defaultRowHeight="14.4" x14ac:dyDescent="0.3"/>
  <cols>
    <col min="2" max="2" width="8.88671875" customWidth="1"/>
    <col min="4" max="4" width="13.77734375" customWidth="1"/>
    <col min="7" max="7" width="12" bestFit="1" customWidth="1"/>
    <col min="8" max="8" width="14.5546875" customWidth="1"/>
    <col min="9" max="9" width="10.77734375" customWidth="1"/>
    <col min="10" max="10" width="10.5546875" customWidth="1"/>
    <col min="12" max="12" width="12.77734375" customWidth="1"/>
    <col min="13" max="13" width="10.77734375" customWidth="1"/>
    <col min="14" max="14" width="12.109375" customWidth="1"/>
    <col min="15" max="15" width="11" bestFit="1" customWidth="1"/>
  </cols>
  <sheetData>
    <row r="1" spans="1:18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11</v>
      </c>
      <c r="M1" s="2"/>
      <c r="N1" s="2"/>
      <c r="O1" s="2" t="s">
        <v>14</v>
      </c>
      <c r="P1" s="2" t="s">
        <v>71</v>
      </c>
      <c r="Q1" s="2" t="s">
        <v>35</v>
      </c>
      <c r="R1" s="2"/>
    </row>
    <row r="2" spans="1:18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3" t="s">
        <v>75</v>
      </c>
      <c r="N2" s="2"/>
      <c r="O2" s="40" t="s">
        <v>12</v>
      </c>
      <c r="P2" s="2">
        <v>1</v>
      </c>
      <c r="Q2" s="2">
        <f>(L61+L67)/(L2+L3)</f>
        <v>2.4487150167256475</v>
      </c>
      <c r="R2" s="2"/>
    </row>
    <row r="3" spans="1:18" x14ac:dyDescent="0.3">
      <c r="A3" s="2"/>
      <c r="B3" s="35" t="s">
        <v>12</v>
      </c>
      <c r="C3" s="2">
        <v>1</v>
      </c>
      <c r="D3" s="2" t="s">
        <v>13</v>
      </c>
      <c r="E3" s="4">
        <v>76.099999999999994</v>
      </c>
      <c r="F3" s="4">
        <v>25473.4</v>
      </c>
      <c r="G3" s="4">
        <v>1284.7</v>
      </c>
      <c r="H3" s="2">
        <v>6</v>
      </c>
      <c r="I3" s="2">
        <v>2400</v>
      </c>
      <c r="J3" s="2">
        <f>(G3*I3/10^5)*1.2*1.2</f>
        <v>44.399231999999991</v>
      </c>
      <c r="K3" s="2">
        <f>((2*J3)/H3)+((1.41*3+0.5*1)*H3/2)</f>
        <v>28.989743999999995</v>
      </c>
      <c r="L3" s="2">
        <f>J3+K3*0.15</f>
        <v>48.747693599999991</v>
      </c>
      <c r="M3" s="2">
        <f>I3*G3/10^4</f>
        <v>308.32799999999997</v>
      </c>
      <c r="N3" s="2"/>
      <c r="O3" s="40"/>
      <c r="P3" s="2">
        <v>2</v>
      </c>
      <c r="Q3" s="2">
        <f t="shared" ref="Q3:Q54" si="0">(L62+L68)/(L3+L4)</f>
        <v>1.1298661416886844</v>
      </c>
      <c r="R3" s="2"/>
    </row>
    <row r="4" spans="1:18" x14ac:dyDescent="0.3">
      <c r="A4" s="2"/>
      <c r="B4" s="35"/>
      <c r="C4" s="2">
        <v>2</v>
      </c>
      <c r="D4" s="2" t="s">
        <v>13</v>
      </c>
      <c r="E4" s="4">
        <v>76.099999999999994</v>
      </c>
      <c r="F4" s="4">
        <v>25473.4</v>
      </c>
      <c r="G4" s="4">
        <v>1284.7</v>
      </c>
      <c r="H4" s="2">
        <v>6</v>
      </c>
      <c r="I4" s="2">
        <v>2400</v>
      </c>
      <c r="J4" s="2">
        <f t="shared" ref="J4:J55" si="1">(G4*I4/10^5)*1.2*1.2</f>
        <v>44.399231999999991</v>
      </c>
      <c r="K4" s="2">
        <f t="shared" ref="K4:K55" si="2">((2*J4)/H4)+((1.41*3+0.5*1)*H4/2)</f>
        <v>28.989743999999995</v>
      </c>
      <c r="L4" s="2">
        <f t="shared" ref="L4:L19" si="3">J4+K4*0.15</f>
        <v>48.747693599999991</v>
      </c>
      <c r="M4" s="2">
        <f t="shared" ref="M4:M55" si="4">I4*G4/10^4</f>
        <v>308.32799999999997</v>
      </c>
      <c r="N4" s="2"/>
      <c r="O4" s="40"/>
      <c r="P4" s="2">
        <v>3</v>
      </c>
      <c r="Q4" s="2">
        <f t="shared" si="0"/>
        <v>1.1384953086646497</v>
      </c>
      <c r="R4" s="2"/>
    </row>
    <row r="5" spans="1:18" x14ac:dyDescent="0.3">
      <c r="A5" s="2"/>
      <c r="B5" s="35"/>
      <c r="C5" s="2">
        <v>3</v>
      </c>
      <c r="D5" s="2" t="s">
        <v>13</v>
      </c>
      <c r="E5" s="4">
        <v>76.099999999999994</v>
      </c>
      <c r="F5" s="4">
        <v>25473.4</v>
      </c>
      <c r="G5" s="4">
        <v>1284.7</v>
      </c>
      <c r="H5" s="2">
        <v>6</v>
      </c>
      <c r="I5" s="2">
        <v>2400</v>
      </c>
      <c r="J5" s="2">
        <f t="shared" si="1"/>
        <v>44.399231999999991</v>
      </c>
      <c r="K5" s="2">
        <f t="shared" si="2"/>
        <v>28.989743999999995</v>
      </c>
      <c r="L5" s="2">
        <f t="shared" si="3"/>
        <v>48.747693599999991</v>
      </c>
      <c r="M5" s="2">
        <f t="shared" si="4"/>
        <v>308.32799999999997</v>
      </c>
      <c r="N5" s="2"/>
      <c r="O5" s="40"/>
      <c r="P5" s="2">
        <v>4</v>
      </c>
      <c r="Q5" s="2">
        <f t="shared" si="0"/>
        <v>1.1384953086646497</v>
      </c>
      <c r="R5" s="2"/>
    </row>
    <row r="6" spans="1:18" x14ac:dyDescent="0.3">
      <c r="A6" s="2"/>
      <c r="B6" s="35"/>
      <c r="C6" s="2">
        <v>4</v>
      </c>
      <c r="D6" s="2" t="s">
        <v>13</v>
      </c>
      <c r="E6" s="4">
        <v>76.099999999999994</v>
      </c>
      <c r="F6" s="4">
        <v>25473.4</v>
      </c>
      <c r="G6" s="4">
        <v>1284.7</v>
      </c>
      <c r="H6" s="2">
        <v>6</v>
      </c>
      <c r="I6" s="2">
        <v>2400</v>
      </c>
      <c r="J6" s="2">
        <f t="shared" si="1"/>
        <v>44.399231999999991</v>
      </c>
      <c r="K6" s="2">
        <f t="shared" si="2"/>
        <v>28.989743999999995</v>
      </c>
      <c r="L6" s="2">
        <f t="shared" si="3"/>
        <v>48.747693599999991</v>
      </c>
      <c r="M6" s="2">
        <f t="shared" si="4"/>
        <v>308.32799999999997</v>
      </c>
      <c r="N6" s="2"/>
      <c r="O6" s="40"/>
      <c r="P6" s="2">
        <v>5</v>
      </c>
      <c r="Q6" s="2">
        <f t="shared" si="0"/>
        <v>1.1298661416886844</v>
      </c>
      <c r="R6" s="2"/>
    </row>
    <row r="7" spans="1:18" x14ac:dyDescent="0.3">
      <c r="A7" s="2"/>
      <c r="B7" s="35"/>
      <c r="C7" s="2">
        <v>5</v>
      </c>
      <c r="D7" s="2" t="s">
        <v>13</v>
      </c>
      <c r="E7" s="4">
        <v>76.099999999999994</v>
      </c>
      <c r="F7" s="4">
        <v>25473.4</v>
      </c>
      <c r="G7" s="4">
        <v>1284.7</v>
      </c>
      <c r="H7" s="2">
        <v>6</v>
      </c>
      <c r="I7" s="2">
        <v>2400</v>
      </c>
      <c r="J7" s="2">
        <f t="shared" si="1"/>
        <v>44.399231999999991</v>
      </c>
      <c r="K7" s="2">
        <f t="shared" si="2"/>
        <v>28.989743999999995</v>
      </c>
      <c r="L7" s="2">
        <f t="shared" si="3"/>
        <v>48.747693599999991</v>
      </c>
      <c r="M7" s="2">
        <f t="shared" si="4"/>
        <v>308.32799999999997</v>
      </c>
      <c r="N7" s="2"/>
      <c r="O7" s="40"/>
      <c r="P7" s="2">
        <v>6</v>
      </c>
      <c r="Q7" s="2">
        <f t="shared" si="0"/>
        <v>2.4487150167256475</v>
      </c>
      <c r="R7" s="2"/>
    </row>
    <row r="8" spans="1:18" x14ac:dyDescent="0.3">
      <c r="A8" s="2"/>
      <c r="B8" s="2"/>
      <c r="C8" s="2"/>
      <c r="D8" s="2"/>
      <c r="E8" s="4"/>
      <c r="F8" s="4"/>
      <c r="G8" s="4"/>
      <c r="H8" s="2"/>
      <c r="I8" s="2"/>
      <c r="J8" s="2"/>
      <c r="K8" s="2"/>
      <c r="L8" s="2"/>
      <c r="M8" s="2"/>
      <c r="N8" s="2"/>
      <c r="O8" s="40" t="s">
        <v>16</v>
      </c>
      <c r="P8" s="2">
        <v>1</v>
      </c>
      <c r="Q8" s="2">
        <f t="shared" si="0"/>
        <v>2.5608623748160468</v>
      </c>
      <c r="R8" s="2"/>
    </row>
    <row r="9" spans="1:18" x14ac:dyDescent="0.3">
      <c r="A9" s="2"/>
      <c r="B9" s="35" t="s">
        <v>16</v>
      </c>
      <c r="C9" s="2">
        <v>1</v>
      </c>
      <c r="D9" s="2" t="s">
        <v>13</v>
      </c>
      <c r="E9" s="4">
        <v>76.099999999999994</v>
      </c>
      <c r="F9" s="4">
        <v>25473.4</v>
      </c>
      <c r="G9" s="4">
        <v>1284.7</v>
      </c>
      <c r="H9" s="2">
        <v>6</v>
      </c>
      <c r="I9" s="2">
        <v>2400</v>
      </c>
      <c r="J9" s="2">
        <f t="shared" si="1"/>
        <v>44.399231999999991</v>
      </c>
      <c r="K9" s="2">
        <f t="shared" si="2"/>
        <v>28.989743999999995</v>
      </c>
      <c r="L9" s="2">
        <f t="shared" si="3"/>
        <v>48.747693599999991</v>
      </c>
      <c r="M9" s="2">
        <f t="shared" si="4"/>
        <v>308.32799999999997</v>
      </c>
      <c r="N9" s="2"/>
      <c r="O9" s="40"/>
      <c r="P9" s="2">
        <v>2</v>
      </c>
      <c r="Q9" s="2">
        <f t="shared" si="0"/>
        <v>1.1916064396005894</v>
      </c>
      <c r="R9" s="2"/>
    </row>
    <row r="10" spans="1:18" x14ac:dyDescent="0.3">
      <c r="A10" s="2"/>
      <c r="B10" s="35"/>
      <c r="C10" s="2">
        <v>2</v>
      </c>
      <c r="D10" s="2" t="s">
        <v>13</v>
      </c>
      <c r="E10" s="4">
        <v>76.099999999999994</v>
      </c>
      <c r="F10" s="4">
        <v>25473.4</v>
      </c>
      <c r="G10" s="4">
        <v>1284.7</v>
      </c>
      <c r="H10" s="2">
        <v>6</v>
      </c>
      <c r="I10" s="2">
        <v>2400</v>
      </c>
      <c r="J10" s="2">
        <f t="shared" si="1"/>
        <v>44.399231999999991</v>
      </c>
      <c r="K10" s="2">
        <f t="shared" si="2"/>
        <v>28.989743999999995</v>
      </c>
      <c r="L10" s="2">
        <f t="shared" si="3"/>
        <v>48.747693599999991</v>
      </c>
      <c r="M10" s="2">
        <f t="shared" si="4"/>
        <v>308.32799999999997</v>
      </c>
      <c r="N10" s="2"/>
      <c r="O10" s="40"/>
      <c r="P10" s="2">
        <v>3</v>
      </c>
      <c r="Q10" s="2">
        <f t="shared" si="0"/>
        <v>1.1975076763712496</v>
      </c>
      <c r="R10" s="2"/>
    </row>
    <row r="11" spans="1:18" x14ac:dyDescent="0.3">
      <c r="A11" s="2"/>
      <c r="B11" s="35"/>
      <c r="C11" s="2">
        <v>3</v>
      </c>
      <c r="D11" s="2" t="s">
        <v>13</v>
      </c>
      <c r="E11" s="4">
        <v>76.099999999999994</v>
      </c>
      <c r="F11" s="4">
        <v>25473.4</v>
      </c>
      <c r="G11" s="4">
        <v>1284.7</v>
      </c>
      <c r="H11" s="2">
        <v>6</v>
      </c>
      <c r="I11" s="2">
        <v>2400</v>
      </c>
      <c r="J11" s="2">
        <f t="shared" si="1"/>
        <v>44.399231999999991</v>
      </c>
      <c r="K11" s="2">
        <f t="shared" si="2"/>
        <v>28.989743999999995</v>
      </c>
      <c r="L11" s="2">
        <f t="shared" si="3"/>
        <v>48.747693599999991</v>
      </c>
      <c r="M11" s="2">
        <f t="shared" si="4"/>
        <v>308.32799999999997</v>
      </c>
      <c r="N11" s="2"/>
      <c r="O11" s="40"/>
      <c r="P11" s="2">
        <v>4</v>
      </c>
      <c r="Q11" s="2">
        <f t="shared" si="0"/>
        <v>1.1975076763712496</v>
      </c>
      <c r="R11" s="2"/>
    </row>
    <row r="12" spans="1:18" x14ac:dyDescent="0.3">
      <c r="A12" s="2"/>
      <c r="B12" s="35"/>
      <c r="C12" s="2">
        <v>4</v>
      </c>
      <c r="D12" s="2" t="s">
        <v>13</v>
      </c>
      <c r="E12" s="4">
        <v>76.099999999999994</v>
      </c>
      <c r="F12" s="4">
        <v>25473.4</v>
      </c>
      <c r="G12" s="4">
        <v>1284.7</v>
      </c>
      <c r="H12" s="2">
        <v>6</v>
      </c>
      <c r="I12" s="2">
        <v>2400</v>
      </c>
      <c r="J12" s="2">
        <f t="shared" si="1"/>
        <v>44.399231999999991</v>
      </c>
      <c r="K12" s="2">
        <f t="shared" si="2"/>
        <v>28.989743999999995</v>
      </c>
      <c r="L12" s="2">
        <f t="shared" si="3"/>
        <v>48.747693599999991</v>
      </c>
      <c r="M12" s="2">
        <f t="shared" si="4"/>
        <v>308.32799999999997</v>
      </c>
      <c r="N12" s="2"/>
      <c r="O12" s="40"/>
      <c r="P12" s="2">
        <v>5</v>
      </c>
      <c r="Q12" s="2">
        <f t="shared" si="0"/>
        <v>1.1916064396005894</v>
      </c>
      <c r="R12" s="2"/>
    </row>
    <row r="13" spans="1:18" x14ac:dyDescent="0.3">
      <c r="A13" s="2"/>
      <c r="B13" s="35"/>
      <c r="C13" s="2">
        <v>5</v>
      </c>
      <c r="D13" s="2" t="s">
        <v>13</v>
      </c>
      <c r="E13" s="4">
        <v>76.099999999999994</v>
      </c>
      <c r="F13" s="4">
        <v>25473.4</v>
      </c>
      <c r="G13" s="4">
        <v>1284.7</v>
      </c>
      <c r="H13" s="2">
        <v>6</v>
      </c>
      <c r="I13" s="2">
        <v>2400</v>
      </c>
      <c r="J13" s="2">
        <f t="shared" si="1"/>
        <v>44.399231999999991</v>
      </c>
      <c r="K13" s="2">
        <f t="shared" si="2"/>
        <v>28.989743999999995</v>
      </c>
      <c r="L13" s="2">
        <f t="shared" si="3"/>
        <v>48.747693599999991</v>
      </c>
      <c r="M13" s="2">
        <f t="shared" si="4"/>
        <v>308.32799999999997</v>
      </c>
      <c r="N13" s="2"/>
      <c r="O13" s="40"/>
      <c r="P13" s="2">
        <v>6</v>
      </c>
      <c r="Q13" s="2">
        <f t="shared" si="0"/>
        <v>2.5608623748160468</v>
      </c>
      <c r="R13" s="2"/>
    </row>
    <row r="14" spans="1:18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0" t="s">
        <v>17</v>
      </c>
      <c r="P14" s="2">
        <v>1</v>
      </c>
      <c r="Q14" s="2">
        <f t="shared" si="0"/>
        <v>2.6735525353452578</v>
      </c>
      <c r="R14" s="2"/>
    </row>
    <row r="15" spans="1:18" x14ac:dyDescent="0.3">
      <c r="A15" s="2"/>
      <c r="B15" s="35" t="s">
        <v>17</v>
      </c>
      <c r="C15" s="2">
        <v>1</v>
      </c>
      <c r="D15" s="2" t="s">
        <v>13</v>
      </c>
      <c r="E15" s="4">
        <v>76.099999999999994</v>
      </c>
      <c r="F15" s="4">
        <v>25473.4</v>
      </c>
      <c r="G15" s="4">
        <v>1284.7</v>
      </c>
      <c r="H15" s="2">
        <v>6</v>
      </c>
      <c r="I15" s="2">
        <v>2400</v>
      </c>
      <c r="J15" s="2">
        <f t="shared" si="1"/>
        <v>44.399231999999991</v>
      </c>
      <c r="K15" s="2">
        <f t="shared" si="2"/>
        <v>28.989743999999995</v>
      </c>
      <c r="L15" s="2">
        <f t="shared" si="3"/>
        <v>48.747693599999991</v>
      </c>
      <c r="M15" s="2">
        <f t="shared" si="4"/>
        <v>308.32799999999997</v>
      </c>
      <c r="N15" s="2"/>
      <c r="O15" s="40"/>
      <c r="P15" s="2">
        <v>2</v>
      </c>
      <c r="Q15" s="2">
        <f t="shared" si="0"/>
        <v>1.2522233551757618</v>
      </c>
      <c r="R15" s="2"/>
    </row>
    <row r="16" spans="1:18" x14ac:dyDescent="0.3">
      <c r="A16" s="2"/>
      <c r="B16" s="35"/>
      <c r="C16" s="2">
        <v>2</v>
      </c>
      <c r="D16" s="2" t="s">
        <v>13</v>
      </c>
      <c r="E16" s="4">
        <v>76.099999999999994</v>
      </c>
      <c r="F16" s="4">
        <v>25473.4</v>
      </c>
      <c r="G16" s="4">
        <v>1284.7</v>
      </c>
      <c r="H16" s="2">
        <v>6</v>
      </c>
      <c r="I16" s="2">
        <v>2400</v>
      </c>
      <c r="J16" s="2">
        <f t="shared" si="1"/>
        <v>44.399231999999991</v>
      </c>
      <c r="K16" s="2">
        <f t="shared" si="2"/>
        <v>28.989743999999995</v>
      </c>
      <c r="L16" s="2">
        <f t="shared" si="3"/>
        <v>48.747693599999991</v>
      </c>
      <c r="M16" s="2">
        <f t="shared" si="4"/>
        <v>308.32799999999997</v>
      </c>
      <c r="N16" s="2"/>
      <c r="O16" s="40"/>
      <c r="P16" s="2">
        <v>3</v>
      </c>
      <c r="Q16" s="2">
        <f t="shared" si="0"/>
        <v>1.2567904511535939</v>
      </c>
      <c r="R16" s="2"/>
    </row>
    <row r="17" spans="1:18" x14ac:dyDescent="0.3">
      <c r="A17" s="2"/>
      <c r="B17" s="35"/>
      <c r="C17" s="2">
        <v>3</v>
      </c>
      <c r="D17" s="2" t="s">
        <v>13</v>
      </c>
      <c r="E17" s="4">
        <v>76.099999999999994</v>
      </c>
      <c r="F17" s="4">
        <v>25473.4</v>
      </c>
      <c r="G17" s="4">
        <v>1284.7</v>
      </c>
      <c r="H17" s="2">
        <v>6</v>
      </c>
      <c r="I17" s="2">
        <v>2400</v>
      </c>
      <c r="J17" s="2">
        <f t="shared" si="1"/>
        <v>44.399231999999991</v>
      </c>
      <c r="K17" s="2">
        <f t="shared" si="2"/>
        <v>28.989743999999995</v>
      </c>
      <c r="L17" s="2">
        <f t="shared" si="3"/>
        <v>48.747693599999991</v>
      </c>
      <c r="M17" s="2">
        <f t="shared" si="4"/>
        <v>308.32799999999997</v>
      </c>
      <c r="N17" s="2"/>
      <c r="O17" s="40"/>
      <c r="P17" s="2">
        <v>4</v>
      </c>
      <c r="Q17" s="2">
        <f t="shared" si="0"/>
        <v>1.2567904511535939</v>
      </c>
      <c r="R17" s="2"/>
    </row>
    <row r="18" spans="1:18" x14ac:dyDescent="0.3">
      <c r="A18" s="2"/>
      <c r="B18" s="35"/>
      <c r="C18" s="2">
        <v>4</v>
      </c>
      <c r="D18" s="2" t="s">
        <v>13</v>
      </c>
      <c r="E18" s="4">
        <v>76.099999999999994</v>
      </c>
      <c r="F18" s="4">
        <v>25473.4</v>
      </c>
      <c r="G18" s="4">
        <v>1284.7</v>
      </c>
      <c r="H18" s="2">
        <v>6</v>
      </c>
      <c r="I18" s="2">
        <v>2400</v>
      </c>
      <c r="J18" s="2">
        <f t="shared" si="1"/>
        <v>44.399231999999991</v>
      </c>
      <c r="K18" s="2">
        <f t="shared" si="2"/>
        <v>28.989743999999995</v>
      </c>
      <c r="L18" s="2">
        <f t="shared" si="3"/>
        <v>48.747693599999991</v>
      </c>
      <c r="M18" s="2">
        <f t="shared" si="4"/>
        <v>308.32799999999997</v>
      </c>
      <c r="N18" s="2"/>
      <c r="O18" s="40"/>
      <c r="P18" s="2">
        <v>5</v>
      </c>
      <c r="Q18" s="2">
        <f t="shared" si="0"/>
        <v>1.2522233551757618</v>
      </c>
      <c r="R18" s="2"/>
    </row>
    <row r="19" spans="1:18" x14ac:dyDescent="0.3">
      <c r="A19" s="2"/>
      <c r="B19" s="35"/>
      <c r="C19" s="2">
        <v>5</v>
      </c>
      <c r="D19" s="2" t="s">
        <v>13</v>
      </c>
      <c r="E19" s="4">
        <v>76.099999999999994</v>
      </c>
      <c r="F19" s="4">
        <v>25473.4</v>
      </c>
      <c r="G19" s="4">
        <v>1284.7</v>
      </c>
      <c r="H19" s="2">
        <v>6</v>
      </c>
      <c r="I19" s="2">
        <v>2400</v>
      </c>
      <c r="J19" s="2">
        <f t="shared" si="1"/>
        <v>44.399231999999991</v>
      </c>
      <c r="K19" s="2">
        <f t="shared" si="2"/>
        <v>28.989743999999995</v>
      </c>
      <c r="L19" s="2">
        <f t="shared" si="3"/>
        <v>48.747693599999991</v>
      </c>
      <c r="M19" s="2">
        <f t="shared" si="4"/>
        <v>308.32799999999997</v>
      </c>
      <c r="N19" s="2"/>
      <c r="O19" s="40"/>
      <c r="P19" s="2">
        <v>6</v>
      </c>
      <c r="Q19" s="2">
        <f t="shared" si="0"/>
        <v>2.6735525353452578</v>
      </c>
      <c r="R19" s="2"/>
    </row>
    <row r="20" spans="1:18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0" t="s">
        <v>19</v>
      </c>
      <c r="P20" s="2">
        <v>1</v>
      </c>
      <c r="Q20" s="2">
        <f t="shared" si="0"/>
        <v>2.4535081037961937</v>
      </c>
      <c r="R20" s="2"/>
    </row>
    <row r="21" spans="1:18" x14ac:dyDescent="0.3">
      <c r="A21" s="2"/>
      <c r="B21" s="35" t="s">
        <v>19</v>
      </c>
      <c r="C21" s="2">
        <v>1</v>
      </c>
      <c r="D21" s="2" t="s">
        <v>13</v>
      </c>
      <c r="E21" s="4">
        <v>76.099999999999994</v>
      </c>
      <c r="F21" s="4">
        <v>25473.4</v>
      </c>
      <c r="G21" s="4">
        <v>1284.7</v>
      </c>
      <c r="H21" s="2">
        <v>6</v>
      </c>
      <c r="I21" s="2">
        <v>2400</v>
      </c>
      <c r="J21" s="2">
        <f t="shared" si="1"/>
        <v>44.399231999999991</v>
      </c>
      <c r="K21" s="2">
        <f t="shared" si="2"/>
        <v>28.989743999999995</v>
      </c>
      <c r="L21" s="2">
        <f>J21+K21*0.14</f>
        <v>48.457796159999987</v>
      </c>
      <c r="M21" s="2">
        <f t="shared" si="4"/>
        <v>308.32799999999997</v>
      </c>
      <c r="N21" s="2"/>
      <c r="O21" s="40"/>
      <c r="P21" s="2">
        <v>2</v>
      </c>
      <c r="Q21" s="2">
        <f t="shared" si="0"/>
        <v>1.1500787984912826</v>
      </c>
      <c r="R21" s="2"/>
    </row>
    <row r="22" spans="1:18" x14ac:dyDescent="0.3">
      <c r="A22" s="2"/>
      <c r="B22" s="35"/>
      <c r="C22" s="2">
        <v>2</v>
      </c>
      <c r="D22" s="2" t="s">
        <v>13</v>
      </c>
      <c r="E22" s="4">
        <v>76.099999999999994</v>
      </c>
      <c r="F22" s="4">
        <v>25473.4</v>
      </c>
      <c r="G22" s="4">
        <v>1284.7</v>
      </c>
      <c r="H22" s="2">
        <v>6</v>
      </c>
      <c r="I22" s="2">
        <v>2400</v>
      </c>
      <c r="J22" s="2">
        <f t="shared" si="1"/>
        <v>44.399231999999991</v>
      </c>
      <c r="K22" s="2">
        <f t="shared" si="2"/>
        <v>28.989743999999995</v>
      </c>
      <c r="L22" s="2">
        <f t="shared" ref="L22:L37" si="5">J22+K22*0.14</f>
        <v>48.457796159999987</v>
      </c>
      <c r="M22" s="2">
        <f t="shared" si="4"/>
        <v>308.32799999999997</v>
      </c>
      <c r="N22" s="2"/>
      <c r="O22" s="40"/>
      <c r="P22" s="2">
        <v>3</v>
      </c>
      <c r="Q22" s="2">
        <f t="shared" si="0"/>
        <v>1.1531677484744687</v>
      </c>
      <c r="R22" s="2"/>
    </row>
    <row r="23" spans="1:18" x14ac:dyDescent="0.3">
      <c r="A23" s="2"/>
      <c r="B23" s="35"/>
      <c r="C23" s="2">
        <v>3</v>
      </c>
      <c r="D23" s="2" t="s">
        <v>13</v>
      </c>
      <c r="E23" s="4">
        <v>76.099999999999994</v>
      </c>
      <c r="F23" s="4">
        <v>25473.4</v>
      </c>
      <c r="G23" s="4">
        <v>1284.7</v>
      </c>
      <c r="H23" s="2">
        <v>6</v>
      </c>
      <c r="I23" s="2">
        <v>2400</v>
      </c>
      <c r="J23" s="2">
        <f t="shared" si="1"/>
        <v>44.399231999999991</v>
      </c>
      <c r="K23" s="2">
        <f t="shared" si="2"/>
        <v>28.989743999999995</v>
      </c>
      <c r="L23" s="2">
        <f t="shared" si="5"/>
        <v>48.457796159999987</v>
      </c>
      <c r="M23" s="2">
        <f t="shared" si="4"/>
        <v>308.32799999999997</v>
      </c>
      <c r="N23" s="2"/>
      <c r="O23" s="40"/>
      <c r="P23" s="2">
        <v>4</v>
      </c>
      <c r="Q23" s="2">
        <f t="shared" si="0"/>
        <v>1.1531677484744687</v>
      </c>
      <c r="R23" s="2"/>
    </row>
    <row r="24" spans="1:18" x14ac:dyDescent="0.3">
      <c r="A24" s="2"/>
      <c r="B24" s="35"/>
      <c r="C24" s="2">
        <v>4</v>
      </c>
      <c r="D24" s="2" t="s">
        <v>13</v>
      </c>
      <c r="E24" s="4">
        <v>76.099999999999994</v>
      </c>
      <c r="F24" s="4">
        <v>25473.4</v>
      </c>
      <c r="G24" s="4">
        <v>1284.7</v>
      </c>
      <c r="H24" s="2">
        <v>6</v>
      </c>
      <c r="I24" s="2">
        <v>2400</v>
      </c>
      <c r="J24" s="2">
        <f t="shared" si="1"/>
        <v>44.399231999999991</v>
      </c>
      <c r="K24" s="2">
        <f t="shared" si="2"/>
        <v>28.989743999999995</v>
      </c>
      <c r="L24" s="2">
        <f t="shared" si="5"/>
        <v>48.457796159999987</v>
      </c>
      <c r="M24" s="2">
        <f t="shared" si="4"/>
        <v>308.32799999999997</v>
      </c>
      <c r="N24" s="2"/>
      <c r="O24" s="40"/>
      <c r="P24" s="2">
        <v>5</v>
      </c>
      <c r="Q24" s="2">
        <f t="shared" si="0"/>
        <v>1.1500787984912826</v>
      </c>
      <c r="R24" s="2"/>
    </row>
    <row r="25" spans="1:18" x14ac:dyDescent="0.3">
      <c r="A25" s="2"/>
      <c r="B25" s="35"/>
      <c r="C25" s="2">
        <v>5</v>
      </c>
      <c r="D25" s="2" t="s">
        <v>13</v>
      </c>
      <c r="E25" s="4">
        <v>76.099999999999994</v>
      </c>
      <c r="F25" s="4">
        <v>25473.4</v>
      </c>
      <c r="G25" s="4">
        <v>1284.7</v>
      </c>
      <c r="H25" s="2">
        <v>6</v>
      </c>
      <c r="I25" s="2">
        <v>2400</v>
      </c>
      <c r="J25" s="2">
        <f t="shared" si="1"/>
        <v>44.399231999999991</v>
      </c>
      <c r="K25" s="2">
        <f t="shared" si="2"/>
        <v>28.989743999999995</v>
      </c>
      <c r="L25" s="2">
        <f t="shared" si="5"/>
        <v>48.457796159999987</v>
      </c>
      <c r="M25" s="2">
        <f t="shared" si="4"/>
        <v>308.32799999999997</v>
      </c>
      <c r="N25" s="2"/>
      <c r="O25" s="40"/>
      <c r="P25" s="2">
        <v>6</v>
      </c>
      <c r="Q25" s="2">
        <f t="shared" si="0"/>
        <v>2.4535081037961937</v>
      </c>
      <c r="R25" s="2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0" t="s">
        <v>20</v>
      </c>
      <c r="P26" s="2">
        <v>1</v>
      </c>
      <c r="Q26" s="2">
        <f t="shared" si="0"/>
        <v>2.5850908435328583</v>
      </c>
      <c r="R26" s="2"/>
    </row>
    <row r="27" spans="1:18" x14ac:dyDescent="0.3">
      <c r="A27" s="2"/>
      <c r="B27" s="35" t="s">
        <v>20</v>
      </c>
      <c r="C27" s="2">
        <v>1</v>
      </c>
      <c r="D27" s="2" t="s">
        <v>18</v>
      </c>
      <c r="E27" s="4">
        <v>66.5</v>
      </c>
      <c r="F27" s="4">
        <v>21227.8</v>
      </c>
      <c r="G27" s="4">
        <v>1089.7</v>
      </c>
      <c r="H27" s="2">
        <v>6</v>
      </c>
      <c r="I27" s="2">
        <v>2400</v>
      </c>
      <c r="J27" s="2">
        <f t="shared" si="1"/>
        <v>37.660031999999994</v>
      </c>
      <c r="K27" s="2">
        <f t="shared" si="2"/>
        <v>26.743343999999993</v>
      </c>
      <c r="L27" s="2">
        <f t="shared" si="5"/>
        <v>41.404100159999992</v>
      </c>
      <c r="M27" s="2">
        <f t="shared" si="4"/>
        <v>261.52800000000002</v>
      </c>
      <c r="N27" s="2"/>
      <c r="O27" s="40"/>
      <c r="P27" s="2">
        <v>2</v>
      </c>
      <c r="Q27" s="2">
        <f t="shared" si="0"/>
        <v>1.2146035535892203</v>
      </c>
      <c r="R27" s="2"/>
    </row>
    <row r="28" spans="1:18" x14ac:dyDescent="0.3">
      <c r="A28" s="2"/>
      <c r="B28" s="35"/>
      <c r="C28" s="2">
        <v>2</v>
      </c>
      <c r="D28" s="2" t="s">
        <v>18</v>
      </c>
      <c r="E28" s="4">
        <v>66.5</v>
      </c>
      <c r="F28" s="4">
        <v>21227.8</v>
      </c>
      <c r="G28" s="4">
        <v>1089.7</v>
      </c>
      <c r="H28" s="2">
        <v>6</v>
      </c>
      <c r="I28" s="2">
        <v>2400</v>
      </c>
      <c r="J28" s="2">
        <f t="shared" si="1"/>
        <v>37.660031999999994</v>
      </c>
      <c r="K28" s="2">
        <f t="shared" si="2"/>
        <v>26.743343999999993</v>
      </c>
      <c r="L28" s="2">
        <f t="shared" si="5"/>
        <v>41.404100159999992</v>
      </c>
      <c r="M28" s="2">
        <f t="shared" si="4"/>
        <v>261.52800000000002</v>
      </c>
      <c r="N28" s="2"/>
      <c r="O28" s="40"/>
      <c r="P28" s="2">
        <v>3</v>
      </c>
      <c r="Q28" s="2">
        <f t="shared" si="0"/>
        <v>1.2166635423062091</v>
      </c>
      <c r="R28" s="2"/>
    </row>
    <row r="29" spans="1:18" x14ac:dyDescent="0.3">
      <c r="A29" s="2"/>
      <c r="B29" s="35"/>
      <c r="C29" s="2">
        <v>3</v>
      </c>
      <c r="D29" s="2" t="s">
        <v>18</v>
      </c>
      <c r="E29" s="4">
        <v>66.5</v>
      </c>
      <c r="F29" s="4">
        <v>21227.8</v>
      </c>
      <c r="G29" s="4">
        <v>1089.7</v>
      </c>
      <c r="H29" s="2">
        <v>6</v>
      </c>
      <c r="I29" s="2">
        <v>2400</v>
      </c>
      <c r="J29" s="2">
        <f t="shared" si="1"/>
        <v>37.660031999999994</v>
      </c>
      <c r="K29" s="2">
        <f t="shared" si="2"/>
        <v>26.743343999999993</v>
      </c>
      <c r="L29" s="2">
        <f t="shared" si="5"/>
        <v>41.404100159999992</v>
      </c>
      <c r="M29" s="2">
        <f t="shared" si="4"/>
        <v>261.52800000000002</v>
      </c>
      <c r="N29" s="2"/>
      <c r="O29" s="40"/>
      <c r="P29" s="2">
        <v>4</v>
      </c>
      <c r="Q29" s="2">
        <f t="shared" si="0"/>
        <v>1.2166635423062091</v>
      </c>
      <c r="R29" s="2"/>
    </row>
    <row r="30" spans="1:18" x14ac:dyDescent="0.3">
      <c r="A30" s="2"/>
      <c r="B30" s="35"/>
      <c r="C30" s="2">
        <v>4</v>
      </c>
      <c r="D30" s="2" t="s">
        <v>18</v>
      </c>
      <c r="E30" s="4">
        <v>66.5</v>
      </c>
      <c r="F30" s="4">
        <v>21227.8</v>
      </c>
      <c r="G30" s="4">
        <v>1089.7</v>
      </c>
      <c r="H30" s="2">
        <v>6</v>
      </c>
      <c r="I30" s="2">
        <v>2400</v>
      </c>
      <c r="J30" s="2">
        <f t="shared" si="1"/>
        <v>37.660031999999994</v>
      </c>
      <c r="K30" s="2">
        <f t="shared" si="2"/>
        <v>26.743343999999993</v>
      </c>
      <c r="L30" s="2">
        <f t="shared" si="5"/>
        <v>41.404100159999992</v>
      </c>
      <c r="M30" s="2">
        <f t="shared" si="4"/>
        <v>261.52800000000002</v>
      </c>
      <c r="N30" s="2"/>
      <c r="O30" s="40"/>
      <c r="P30" s="2">
        <v>5</v>
      </c>
      <c r="Q30" s="2">
        <f t="shared" si="0"/>
        <v>1.2146035535892203</v>
      </c>
      <c r="R30" s="2"/>
    </row>
    <row r="31" spans="1:18" x14ac:dyDescent="0.3">
      <c r="A31" s="2"/>
      <c r="B31" s="35"/>
      <c r="C31" s="2">
        <v>5</v>
      </c>
      <c r="D31" s="2" t="s">
        <v>18</v>
      </c>
      <c r="E31" s="4">
        <v>66.5</v>
      </c>
      <c r="F31" s="4">
        <v>21227.8</v>
      </c>
      <c r="G31" s="4">
        <v>1089.7</v>
      </c>
      <c r="H31" s="2">
        <v>6</v>
      </c>
      <c r="I31" s="2">
        <v>2400</v>
      </c>
      <c r="J31" s="2">
        <f t="shared" si="1"/>
        <v>37.660031999999994</v>
      </c>
      <c r="K31" s="2">
        <f t="shared" si="2"/>
        <v>26.743343999999993</v>
      </c>
      <c r="L31" s="2">
        <f t="shared" si="5"/>
        <v>41.404100159999992</v>
      </c>
      <c r="M31" s="2">
        <f t="shared" si="4"/>
        <v>261.52800000000002</v>
      </c>
      <c r="N31" s="2"/>
      <c r="O31" s="40"/>
      <c r="P31" s="2">
        <v>6</v>
      </c>
      <c r="Q31" s="2">
        <f t="shared" si="0"/>
        <v>2.5850908435328583</v>
      </c>
      <c r="R31" s="2"/>
    </row>
    <row r="32" spans="1:18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0" t="s">
        <v>22</v>
      </c>
      <c r="P32" s="2">
        <v>1</v>
      </c>
      <c r="Q32" s="2">
        <f t="shared" si="0"/>
        <v>2.6935850351139079</v>
      </c>
      <c r="R32" s="2"/>
    </row>
    <row r="33" spans="1:18" x14ac:dyDescent="0.3">
      <c r="A33" s="2"/>
      <c r="B33" s="35" t="s">
        <v>22</v>
      </c>
      <c r="C33" s="2">
        <v>1</v>
      </c>
      <c r="D33" s="2" t="s">
        <v>18</v>
      </c>
      <c r="E33" s="4">
        <v>66.5</v>
      </c>
      <c r="F33" s="4">
        <v>21227.8</v>
      </c>
      <c r="G33" s="4">
        <v>1089.7</v>
      </c>
      <c r="H33" s="2">
        <v>6</v>
      </c>
      <c r="I33" s="2">
        <v>2400</v>
      </c>
      <c r="J33" s="2">
        <f t="shared" si="1"/>
        <v>37.660031999999994</v>
      </c>
      <c r="K33" s="2">
        <f t="shared" si="2"/>
        <v>26.743343999999993</v>
      </c>
      <c r="L33" s="2">
        <f t="shared" si="5"/>
        <v>41.404100159999992</v>
      </c>
      <c r="M33" s="2">
        <f t="shared" si="4"/>
        <v>261.52800000000002</v>
      </c>
      <c r="N33" s="2"/>
      <c r="O33" s="40"/>
      <c r="P33" s="2">
        <v>2</v>
      </c>
      <c r="Q33" s="2">
        <f t="shared" si="0"/>
        <v>1.2789414349352533</v>
      </c>
      <c r="R33" s="2"/>
    </row>
    <row r="34" spans="1:18" x14ac:dyDescent="0.3">
      <c r="A34" s="2"/>
      <c r="B34" s="35"/>
      <c r="C34" s="2">
        <v>2</v>
      </c>
      <c r="D34" s="2" t="s">
        <v>18</v>
      </c>
      <c r="E34" s="4">
        <v>66.5</v>
      </c>
      <c r="F34" s="4">
        <v>21227.8</v>
      </c>
      <c r="G34" s="4">
        <v>1089.7</v>
      </c>
      <c r="H34" s="2">
        <v>6</v>
      </c>
      <c r="I34" s="2">
        <v>2400</v>
      </c>
      <c r="J34" s="2">
        <f t="shared" si="1"/>
        <v>37.660031999999994</v>
      </c>
      <c r="K34" s="2">
        <f t="shared" si="2"/>
        <v>26.743343999999993</v>
      </c>
      <c r="L34" s="2">
        <f t="shared" si="5"/>
        <v>41.404100159999992</v>
      </c>
      <c r="M34" s="2">
        <f t="shared" si="4"/>
        <v>261.52800000000002</v>
      </c>
      <c r="N34" s="2"/>
      <c r="O34" s="40"/>
      <c r="P34" s="2">
        <v>3</v>
      </c>
      <c r="Q34" s="2">
        <f t="shared" si="0"/>
        <v>1.2810689642659137</v>
      </c>
      <c r="R34" s="2"/>
    </row>
    <row r="35" spans="1:18" x14ac:dyDescent="0.3">
      <c r="A35" s="2"/>
      <c r="B35" s="35"/>
      <c r="C35" s="2">
        <v>3</v>
      </c>
      <c r="D35" s="2" t="s">
        <v>18</v>
      </c>
      <c r="E35" s="4">
        <v>66.5</v>
      </c>
      <c r="F35" s="4">
        <v>21227.8</v>
      </c>
      <c r="G35" s="4">
        <v>1089.7</v>
      </c>
      <c r="H35" s="2">
        <v>6</v>
      </c>
      <c r="I35" s="2">
        <v>2400</v>
      </c>
      <c r="J35" s="2">
        <f t="shared" si="1"/>
        <v>37.660031999999994</v>
      </c>
      <c r="K35" s="2">
        <f t="shared" si="2"/>
        <v>26.743343999999993</v>
      </c>
      <c r="L35" s="2">
        <f t="shared" si="5"/>
        <v>41.404100159999992</v>
      </c>
      <c r="M35" s="2">
        <f t="shared" si="4"/>
        <v>261.52800000000002</v>
      </c>
      <c r="N35" s="2"/>
      <c r="O35" s="40"/>
      <c r="P35" s="2">
        <v>4</v>
      </c>
      <c r="Q35" s="2">
        <f t="shared" si="0"/>
        <v>1.2810689642659137</v>
      </c>
      <c r="R35" s="2"/>
    </row>
    <row r="36" spans="1:18" x14ac:dyDescent="0.3">
      <c r="A36" s="2"/>
      <c r="B36" s="35"/>
      <c r="C36" s="2">
        <v>4</v>
      </c>
      <c r="D36" s="2" t="s">
        <v>18</v>
      </c>
      <c r="E36" s="4">
        <v>66.5</v>
      </c>
      <c r="F36" s="4">
        <v>21227.8</v>
      </c>
      <c r="G36" s="4">
        <v>1089.7</v>
      </c>
      <c r="H36" s="2">
        <v>6</v>
      </c>
      <c r="I36" s="2">
        <v>2400</v>
      </c>
      <c r="J36" s="2">
        <f t="shared" si="1"/>
        <v>37.660031999999994</v>
      </c>
      <c r="K36" s="2">
        <f t="shared" si="2"/>
        <v>26.743343999999993</v>
      </c>
      <c r="L36" s="2">
        <f t="shared" si="5"/>
        <v>41.404100159999992</v>
      </c>
      <c r="M36" s="2">
        <f t="shared" si="4"/>
        <v>261.52800000000002</v>
      </c>
      <c r="N36" s="2"/>
      <c r="O36" s="40"/>
      <c r="P36" s="2">
        <v>5</v>
      </c>
      <c r="Q36" s="2">
        <f t="shared" si="0"/>
        <v>1.2789414349352533</v>
      </c>
      <c r="R36" s="2"/>
    </row>
    <row r="37" spans="1:18" x14ac:dyDescent="0.3">
      <c r="A37" s="2"/>
      <c r="B37" s="35"/>
      <c r="C37" s="2">
        <v>5</v>
      </c>
      <c r="D37" s="2" t="s">
        <v>18</v>
      </c>
      <c r="E37" s="4">
        <v>66.5</v>
      </c>
      <c r="F37" s="4">
        <v>21227.8</v>
      </c>
      <c r="G37" s="4">
        <v>1089.7</v>
      </c>
      <c r="H37" s="2">
        <v>6</v>
      </c>
      <c r="I37" s="2">
        <v>2400</v>
      </c>
      <c r="J37" s="2">
        <f t="shared" si="1"/>
        <v>37.660031999999994</v>
      </c>
      <c r="K37" s="2">
        <f t="shared" si="2"/>
        <v>26.743343999999993</v>
      </c>
      <c r="L37" s="2">
        <f t="shared" si="5"/>
        <v>41.404100159999992</v>
      </c>
      <c r="M37" s="2">
        <f t="shared" si="4"/>
        <v>261.52800000000002</v>
      </c>
      <c r="N37" s="2"/>
      <c r="O37" s="40"/>
      <c r="P37" s="2">
        <v>6</v>
      </c>
      <c r="Q37" s="2">
        <f t="shared" si="0"/>
        <v>2.6935850351139079</v>
      </c>
      <c r="R37" s="2"/>
    </row>
    <row r="38" spans="1:18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0" t="s">
        <v>36</v>
      </c>
      <c r="P38" s="2">
        <v>1</v>
      </c>
      <c r="Q38" s="2">
        <f t="shared" si="0"/>
        <v>2.3826358948599622</v>
      </c>
      <c r="R38" s="2"/>
    </row>
    <row r="39" spans="1:18" x14ac:dyDescent="0.3">
      <c r="A39" s="2"/>
      <c r="B39" s="35" t="s">
        <v>36</v>
      </c>
      <c r="C39" s="2">
        <v>1</v>
      </c>
      <c r="D39" s="2" t="s">
        <v>18</v>
      </c>
      <c r="E39" s="4">
        <v>66.5</v>
      </c>
      <c r="F39" s="4">
        <v>21227.8</v>
      </c>
      <c r="G39" s="4">
        <v>1089.7</v>
      </c>
      <c r="H39" s="2">
        <v>6</v>
      </c>
      <c r="I39" s="2">
        <v>2400</v>
      </c>
      <c r="J39" s="2">
        <f t="shared" si="1"/>
        <v>37.660031999999994</v>
      </c>
      <c r="K39" s="2">
        <f t="shared" si="2"/>
        <v>26.743343999999993</v>
      </c>
      <c r="L39" s="2">
        <f>J39+K39*0.12</f>
        <v>40.869233279999996</v>
      </c>
      <c r="M39" s="2">
        <f t="shared" si="4"/>
        <v>261.52800000000002</v>
      </c>
      <c r="N39" s="2"/>
      <c r="O39" s="40"/>
      <c r="P39" s="2">
        <v>2</v>
      </c>
      <c r="Q39" s="2">
        <f t="shared" si="0"/>
        <v>1.1392524490287348</v>
      </c>
      <c r="R39" s="2"/>
    </row>
    <row r="40" spans="1:18" x14ac:dyDescent="0.3">
      <c r="A40" s="2"/>
      <c r="B40" s="35"/>
      <c r="C40" s="2">
        <v>2</v>
      </c>
      <c r="D40" s="2" t="s">
        <v>18</v>
      </c>
      <c r="E40" s="4">
        <v>66.5</v>
      </c>
      <c r="F40" s="4">
        <v>21227.8</v>
      </c>
      <c r="G40" s="4">
        <v>1089.7</v>
      </c>
      <c r="H40" s="2">
        <v>6</v>
      </c>
      <c r="I40" s="2">
        <v>2400</v>
      </c>
      <c r="J40" s="2">
        <f t="shared" si="1"/>
        <v>37.660031999999994</v>
      </c>
      <c r="K40" s="2">
        <f t="shared" si="2"/>
        <v>26.743343999999993</v>
      </c>
      <c r="L40" s="2">
        <f t="shared" ref="L40:L55" si="6">J40+K40*0.12</f>
        <v>40.869233279999996</v>
      </c>
      <c r="M40" s="2">
        <f t="shared" si="4"/>
        <v>261.52800000000002</v>
      </c>
      <c r="N40" s="2"/>
      <c r="O40" s="40"/>
      <c r="P40" s="2">
        <v>3</v>
      </c>
      <c r="Q40" s="2">
        <f t="shared" si="0"/>
        <v>1.1413644304771915</v>
      </c>
      <c r="R40" s="2"/>
    </row>
    <row r="41" spans="1:18" x14ac:dyDescent="0.3">
      <c r="A41" s="2"/>
      <c r="B41" s="35"/>
      <c r="C41" s="2">
        <v>3</v>
      </c>
      <c r="D41" s="2" t="s">
        <v>18</v>
      </c>
      <c r="E41" s="4">
        <v>66.5</v>
      </c>
      <c r="F41" s="4">
        <v>21227.8</v>
      </c>
      <c r="G41" s="4">
        <v>1089.7</v>
      </c>
      <c r="H41" s="2">
        <v>6</v>
      </c>
      <c r="I41" s="2">
        <v>2400</v>
      </c>
      <c r="J41" s="2">
        <f t="shared" si="1"/>
        <v>37.660031999999994</v>
      </c>
      <c r="K41" s="2">
        <f t="shared" si="2"/>
        <v>26.743343999999993</v>
      </c>
      <c r="L41" s="2">
        <f t="shared" si="6"/>
        <v>40.869233279999996</v>
      </c>
      <c r="M41" s="2">
        <f t="shared" si="4"/>
        <v>261.52800000000002</v>
      </c>
      <c r="N41" s="2"/>
      <c r="O41" s="40"/>
      <c r="P41" s="2">
        <v>4</v>
      </c>
      <c r="Q41" s="2">
        <f t="shared" si="0"/>
        <v>1.1413644304771915</v>
      </c>
      <c r="R41" s="2"/>
    </row>
    <row r="42" spans="1:18" x14ac:dyDescent="0.3">
      <c r="A42" s="2"/>
      <c r="B42" s="35"/>
      <c r="C42" s="2">
        <v>4</v>
      </c>
      <c r="D42" s="2" t="s">
        <v>18</v>
      </c>
      <c r="E42" s="4">
        <v>66.5</v>
      </c>
      <c r="F42" s="4">
        <v>21227.8</v>
      </c>
      <c r="G42" s="4">
        <v>1089.7</v>
      </c>
      <c r="H42" s="2">
        <v>6</v>
      </c>
      <c r="I42" s="2">
        <v>2400</v>
      </c>
      <c r="J42" s="2">
        <f t="shared" si="1"/>
        <v>37.660031999999994</v>
      </c>
      <c r="K42" s="2">
        <f t="shared" si="2"/>
        <v>26.743343999999993</v>
      </c>
      <c r="L42" s="2">
        <f t="shared" si="6"/>
        <v>40.869233279999996</v>
      </c>
      <c r="M42" s="2">
        <f t="shared" si="4"/>
        <v>261.52800000000002</v>
      </c>
      <c r="N42" s="2"/>
      <c r="O42" s="40"/>
      <c r="P42" s="2">
        <v>5</v>
      </c>
      <c r="Q42" s="2">
        <f t="shared" si="0"/>
        <v>1.1392524490287348</v>
      </c>
      <c r="R42" s="2"/>
    </row>
    <row r="43" spans="1:18" x14ac:dyDescent="0.3">
      <c r="A43" s="2"/>
      <c r="B43" s="35"/>
      <c r="C43" s="2">
        <v>5</v>
      </c>
      <c r="D43" s="2" t="s">
        <v>18</v>
      </c>
      <c r="E43" s="4">
        <v>66.5</v>
      </c>
      <c r="F43" s="4">
        <v>21227.8</v>
      </c>
      <c r="G43" s="4">
        <v>1089.7</v>
      </c>
      <c r="H43" s="2">
        <v>6</v>
      </c>
      <c r="I43" s="2">
        <v>2400</v>
      </c>
      <c r="J43" s="2">
        <f t="shared" si="1"/>
        <v>37.660031999999994</v>
      </c>
      <c r="K43" s="2">
        <f t="shared" si="2"/>
        <v>26.743343999999993</v>
      </c>
      <c r="L43" s="2">
        <f t="shared" si="6"/>
        <v>40.869233279999996</v>
      </c>
      <c r="M43" s="2">
        <f t="shared" si="4"/>
        <v>261.52800000000002</v>
      </c>
      <c r="N43" s="2"/>
      <c r="O43" s="40"/>
      <c r="P43" s="2">
        <v>6</v>
      </c>
      <c r="Q43" s="2">
        <f t="shared" si="0"/>
        <v>2.3826358948599622</v>
      </c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0" t="s">
        <v>37</v>
      </c>
      <c r="P44" s="2">
        <v>1</v>
      </c>
      <c r="Q44" s="2">
        <f t="shared" si="0"/>
        <v>2.4640500584892737</v>
      </c>
      <c r="R44" s="2"/>
    </row>
    <row r="45" spans="1:18" x14ac:dyDescent="0.3">
      <c r="A45" s="2"/>
      <c r="B45" s="35" t="s">
        <v>37</v>
      </c>
      <c r="C45" s="2">
        <v>1</v>
      </c>
      <c r="D45" s="2" t="s">
        <v>21</v>
      </c>
      <c r="E45" s="4">
        <v>58.9</v>
      </c>
      <c r="F45" s="4">
        <v>15608.7</v>
      </c>
      <c r="G45" s="4">
        <v>884.9</v>
      </c>
      <c r="H45" s="2">
        <v>6</v>
      </c>
      <c r="I45" s="2">
        <v>2400</v>
      </c>
      <c r="J45" s="2">
        <f t="shared" si="1"/>
        <v>30.582143999999996</v>
      </c>
      <c r="K45" s="2">
        <f t="shared" si="2"/>
        <v>24.384047999999996</v>
      </c>
      <c r="L45" s="2">
        <f t="shared" si="6"/>
        <v>33.508229759999992</v>
      </c>
      <c r="M45" s="2">
        <f t="shared" si="4"/>
        <v>212.376</v>
      </c>
      <c r="N45" s="2"/>
      <c r="O45" s="40"/>
      <c r="P45" s="2">
        <v>2</v>
      </c>
      <c r="Q45" s="2">
        <f t="shared" si="0"/>
        <v>1.1923645448048883</v>
      </c>
      <c r="R45" s="2"/>
    </row>
    <row r="46" spans="1:18" x14ac:dyDescent="0.3">
      <c r="A46" s="2"/>
      <c r="B46" s="35"/>
      <c r="C46" s="2">
        <v>2</v>
      </c>
      <c r="D46" s="2" t="s">
        <v>21</v>
      </c>
      <c r="E46" s="4">
        <v>58.9</v>
      </c>
      <c r="F46" s="4">
        <v>15608.7</v>
      </c>
      <c r="G46" s="4">
        <v>884.9</v>
      </c>
      <c r="H46" s="2">
        <v>6</v>
      </c>
      <c r="I46" s="2">
        <v>2400</v>
      </c>
      <c r="J46" s="2">
        <f t="shared" si="1"/>
        <v>30.582143999999996</v>
      </c>
      <c r="K46" s="2">
        <f t="shared" si="2"/>
        <v>24.384047999999996</v>
      </c>
      <c r="L46" s="2">
        <f t="shared" si="6"/>
        <v>33.508229759999992</v>
      </c>
      <c r="M46" s="2">
        <f t="shared" si="4"/>
        <v>212.376</v>
      </c>
      <c r="N46" s="2"/>
      <c r="O46" s="40"/>
      <c r="P46" s="2">
        <v>3</v>
      </c>
      <c r="Q46" s="2">
        <f t="shared" si="0"/>
        <v>1.1944777644678539</v>
      </c>
      <c r="R46" s="2"/>
    </row>
    <row r="47" spans="1:18" x14ac:dyDescent="0.3">
      <c r="A47" s="2"/>
      <c r="B47" s="35"/>
      <c r="C47" s="2">
        <v>3</v>
      </c>
      <c r="D47" s="2" t="s">
        <v>21</v>
      </c>
      <c r="E47" s="4">
        <v>58.9</v>
      </c>
      <c r="F47" s="4">
        <v>15608.7</v>
      </c>
      <c r="G47" s="4">
        <v>884.9</v>
      </c>
      <c r="H47" s="2">
        <v>6</v>
      </c>
      <c r="I47" s="2">
        <v>2400</v>
      </c>
      <c r="J47" s="2">
        <f t="shared" si="1"/>
        <v>30.582143999999996</v>
      </c>
      <c r="K47" s="2">
        <f t="shared" si="2"/>
        <v>24.384047999999996</v>
      </c>
      <c r="L47" s="2">
        <f t="shared" si="6"/>
        <v>33.508229759999992</v>
      </c>
      <c r="M47" s="2">
        <f t="shared" si="4"/>
        <v>212.376</v>
      </c>
      <c r="N47" s="2"/>
      <c r="O47" s="40"/>
      <c r="P47" s="2">
        <v>4</v>
      </c>
      <c r="Q47" s="2">
        <f t="shared" si="0"/>
        <v>1.1944777644678539</v>
      </c>
      <c r="R47" s="2"/>
    </row>
    <row r="48" spans="1:18" x14ac:dyDescent="0.3">
      <c r="A48" s="2"/>
      <c r="B48" s="35"/>
      <c r="C48" s="2">
        <v>4</v>
      </c>
      <c r="D48" s="2" t="s">
        <v>21</v>
      </c>
      <c r="E48" s="4">
        <v>58.9</v>
      </c>
      <c r="F48" s="4">
        <v>15608.7</v>
      </c>
      <c r="G48" s="4">
        <v>884.9</v>
      </c>
      <c r="H48" s="2">
        <v>6</v>
      </c>
      <c r="I48" s="2">
        <v>2400</v>
      </c>
      <c r="J48" s="2">
        <f t="shared" si="1"/>
        <v>30.582143999999996</v>
      </c>
      <c r="K48" s="2">
        <f t="shared" si="2"/>
        <v>24.384047999999996</v>
      </c>
      <c r="L48" s="2">
        <f t="shared" si="6"/>
        <v>33.508229759999992</v>
      </c>
      <c r="M48" s="2">
        <f t="shared" si="4"/>
        <v>212.376</v>
      </c>
      <c r="N48" s="2"/>
      <c r="O48" s="40"/>
      <c r="P48" s="2">
        <v>5</v>
      </c>
      <c r="Q48" s="2">
        <f t="shared" si="0"/>
        <v>1.1923645448048883</v>
      </c>
      <c r="R48" s="2"/>
    </row>
    <row r="49" spans="1:18" x14ac:dyDescent="0.3">
      <c r="A49" s="2"/>
      <c r="B49" s="35"/>
      <c r="C49" s="2">
        <v>5</v>
      </c>
      <c r="D49" s="2" t="s">
        <v>21</v>
      </c>
      <c r="E49" s="4">
        <v>58.9</v>
      </c>
      <c r="F49" s="4">
        <v>15608.7</v>
      </c>
      <c r="G49" s="4">
        <v>884.9</v>
      </c>
      <c r="H49" s="2">
        <v>6</v>
      </c>
      <c r="I49" s="2">
        <v>2400</v>
      </c>
      <c r="J49" s="2">
        <f t="shared" si="1"/>
        <v>30.582143999999996</v>
      </c>
      <c r="K49" s="2">
        <f t="shared" si="2"/>
        <v>24.384047999999996</v>
      </c>
      <c r="L49" s="2">
        <f t="shared" si="6"/>
        <v>33.508229759999992</v>
      </c>
      <c r="M49" s="2">
        <f t="shared" si="4"/>
        <v>212.376</v>
      </c>
      <c r="N49" s="2"/>
      <c r="O49" s="40"/>
      <c r="P49" s="2">
        <v>6</v>
      </c>
      <c r="Q49" s="2">
        <f t="shared" si="0"/>
        <v>2.4640500584892737</v>
      </c>
      <c r="R49" s="2"/>
    </row>
    <row r="50" spans="1:18" x14ac:dyDescent="0.3">
      <c r="A50" s="2"/>
      <c r="B50" s="2"/>
      <c r="C50" s="2"/>
      <c r="D50" s="2"/>
      <c r="E50" s="4"/>
      <c r="F50" s="4"/>
      <c r="G50" s="4"/>
      <c r="H50" s="2"/>
      <c r="I50" s="2"/>
      <c r="J50" s="2"/>
      <c r="K50" s="2"/>
      <c r="L50" s="2"/>
      <c r="M50" s="2"/>
      <c r="N50" s="2"/>
      <c r="O50" s="40" t="s">
        <v>38</v>
      </c>
      <c r="P50" s="2">
        <v>1</v>
      </c>
      <c r="Q50" s="2">
        <f t="shared" si="0"/>
        <v>1.2550615938596219</v>
      </c>
      <c r="R50" s="2"/>
    </row>
    <row r="51" spans="1:18" x14ac:dyDescent="0.3">
      <c r="A51" s="2"/>
      <c r="B51" s="35" t="s">
        <v>38</v>
      </c>
      <c r="C51" s="2">
        <v>1</v>
      </c>
      <c r="D51" s="2" t="s">
        <v>21</v>
      </c>
      <c r="E51" s="4">
        <v>58.9</v>
      </c>
      <c r="F51" s="4">
        <v>15608.7</v>
      </c>
      <c r="G51" s="4">
        <v>884.9</v>
      </c>
      <c r="H51" s="2">
        <v>6</v>
      </c>
      <c r="I51" s="2">
        <v>2400</v>
      </c>
      <c r="J51" s="2">
        <f t="shared" si="1"/>
        <v>30.582143999999996</v>
      </c>
      <c r="K51" s="2">
        <f t="shared" si="2"/>
        <v>24.384047999999996</v>
      </c>
      <c r="L51" s="2">
        <f t="shared" si="6"/>
        <v>33.508229759999992</v>
      </c>
      <c r="M51" s="2">
        <f t="shared" si="4"/>
        <v>212.376</v>
      </c>
      <c r="N51" s="2"/>
      <c r="O51" s="40"/>
      <c r="P51" s="2">
        <v>2</v>
      </c>
      <c r="Q51" s="2">
        <f t="shared" si="0"/>
        <v>0.61277643647743707</v>
      </c>
      <c r="R51" s="2"/>
    </row>
    <row r="52" spans="1:18" x14ac:dyDescent="0.3">
      <c r="A52" s="2"/>
      <c r="B52" s="35"/>
      <c r="C52" s="2">
        <v>2</v>
      </c>
      <c r="D52" s="2" t="s">
        <v>21</v>
      </c>
      <c r="E52" s="4">
        <v>58.9</v>
      </c>
      <c r="F52" s="4">
        <v>15608.7</v>
      </c>
      <c r="G52" s="4">
        <v>884.9</v>
      </c>
      <c r="H52" s="2">
        <v>6</v>
      </c>
      <c r="I52" s="2">
        <v>2400</v>
      </c>
      <c r="J52" s="2">
        <f t="shared" si="1"/>
        <v>30.582143999999996</v>
      </c>
      <c r="K52" s="2">
        <f t="shared" si="2"/>
        <v>24.384047999999996</v>
      </c>
      <c r="L52" s="2">
        <f t="shared" si="6"/>
        <v>33.508229759999992</v>
      </c>
      <c r="M52" s="2">
        <f t="shared" si="4"/>
        <v>212.376</v>
      </c>
      <c r="N52" s="2"/>
      <c r="O52" s="40"/>
      <c r="P52" s="2">
        <v>3</v>
      </c>
      <c r="Q52" s="2">
        <f t="shared" si="0"/>
        <v>0.61376342908304105</v>
      </c>
      <c r="R52" s="2"/>
    </row>
    <row r="53" spans="1:18" x14ac:dyDescent="0.3">
      <c r="A53" s="2"/>
      <c r="B53" s="35"/>
      <c r="C53" s="2">
        <v>3</v>
      </c>
      <c r="D53" s="2" t="s">
        <v>21</v>
      </c>
      <c r="E53" s="4">
        <v>58.9</v>
      </c>
      <c r="F53" s="4">
        <v>15608.7</v>
      </c>
      <c r="G53" s="4">
        <v>884.9</v>
      </c>
      <c r="H53" s="2">
        <v>6</v>
      </c>
      <c r="I53" s="2">
        <v>2400</v>
      </c>
      <c r="J53" s="2">
        <f t="shared" si="1"/>
        <v>30.582143999999996</v>
      </c>
      <c r="K53" s="2">
        <f t="shared" si="2"/>
        <v>24.384047999999996</v>
      </c>
      <c r="L53" s="2">
        <f t="shared" si="6"/>
        <v>33.508229759999992</v>
      </c>
      <c r="M53" s="2">
        <f t="shared" si="4"/>
        <v>212.376</v>
      </c>
      <c r="N53" s="2"/>
      <c r="O53" s="40"/>
      <c r="P53" s="2">
        <v>4</v>
      </c>
      <c r="Q53" s="2">
        <f t="shared" si="0"/>
        <v>0.61376342908304105</v>
      </c>
      <c r="R53" s="2"/>
    </row>
    <row r="54" spans="1:18" x14ac:dyDescent="0.3">
      <c r="A54" s="2"/>
      <c r="B54" s="35"/>
      <c r="C54" s="2">
        <v>4</v>
      </c>
      <c r="D54" s="2" t="s">
        <v>21</v>
      </c>
      <c r="E54" s="4">
        <v>58.9</v>
      </c>
      <c r="F54" s="4">
        <v>15608.7</v>
      </c>
      <c r="G54" s="4">
        <v>884.9</v>
      </c>
      <c r="H54" s="2">
        <v>6</v>
      </c>
      <c r="I54" s="2">
        <v>2400</v>
      </c>
      <c r="J54" s="2">
        <f t="shared" si="1"/>
        <v>30.582143999999996</v>
      </c>
      <c r="K54" s="2">
        <f t="shared" si="2"/>
        <v>24.384047999999996</v>
      </c>
      <c r="L54" s="2">
        <f t="shared" si="6"/>
        <v>33.508229759999992</v>
      </c>
      <c r="M54" s="2">
        <f t="shared" si="4"/>
        <v>212.376</v>
      </c>
      <c r="N54" s="2"/>
      <c r="O54" s="40"/>
      <c r="P54" s="2">
        <v>5</v>
      </c>
      <c r="Q54" s="2">
        <f t="shared" si="0"/>
        <v>0.61277643647743707</v>
      </c>
      <c r="R54" s="2"/>
    </row>
    <row r="55" spans="1:18" x14ac:dyDescent="0.3">
      <c r="A55" s="2"/>
      <c r="B55" s="35"/>
      <c r="C55" s="2">
        <v>5</v>
      </c>
      <c r="D55" s="2" t="s">
        <v>21</v>
      </c>
      <c r="E55" s="4">
        <v>58.9</v>
      </c>
      <c r="F55" s="4">
        <v>15608.7</v>
      </c>
      <c r="G55" s="4">
        <v>884.9</v>
      </c>
      <c r="H55" s="2">
        <v>6</v>
      </c>
      <c r="I55" s="2">
        <v>2400</v>
      </c>
      <c r="J55" s="2">
        <f t="shared" si="1"/>
        <v>30.582143999999996</v>
      </c>
      <c r="K55" s="2">
        <f t="shared" si="2"/>
        <v>24.384047999999996</v>
      </c>
      <c r="L55" s="2">
        <f t="shared" si="6"/>
        <v>33.508229759999992</v>
      </c>
      <c r="M55" s="2">
        <f t="shared" si="4"/>
        <v>212.376</v>
      </c>
      <c r="N55" s="2"/>
      <c r="O55" s="40"/>
      <c r="P55" s="2">
        <v>6</v>
      </c>
      <c r="Q55" s="2">
        <f>(L114+L120)/(L55+L56)</f>
        <v>1.2550615938596219</v>
      </c>
      <c r="R55" s="2"/>
    </row>
    <row r="56" spans="1:18" x14ac:dyDescent="0.3">
      <c r="A56" s="2"/>
      <c r="B56" s="2"/>
      <c r="C56" s="2"/>
      <c r="D56" s="2"/>
      <c r="E56" s="4"/>
      <c r="F56" s="4"/>
      <c r="G56" s="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"/>
      <c r="L57" s="2"/>
      <c r="M57" s="2"/>
      <c r="N57" s="2"/>
      <c r="O57" s="2"/>
      <c r="P57" s="2"/>
      <c r="Q57" s="2"/>
      <c r="R57" s="2"/>
    </row>
    <row r="58" spans="1:18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6" x14ac:dyDescent="0.3">
      <c r="A59" s="1" t="s">
        <v>23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3">
      <c r="A60" s="2"/>
      <c r="B60" s="3" t="s">
        <v>1</v>
      </c>
      <c r="C60" s="3" t="s">
        <v>24</v>
      </c>
      <c r="D60" s="3" t="s">
        <v>3</v>
      </c>
      <c r="E60" s="3" t="s">
        <v>4</v>
      </c>
      <c r="F60" s="3" t="s">
        <v>5</v>
      </c>
      <c r="G60" s="3" t="s">
        <v>6</v>
      </c>
      <c r="H60" s="3" t="s">
        <v>25</v>
      </c>
      <c r="I60" s="3" t="s">
        <v>8</v>
      </c>
      <c r="J60" s="3" t="s">
        <v>39</v>
      </c>
      <c r="K60" s="3" t="s">
        <v>40</v>
      </c>
      <c r="L60" s="3" t="s">
        <v>31</v>
      </c>
      <c r="M60" s="3" t="s">
        <v>74</v>
      </c>
      <c r="N60" s="3" t="s">
        <v>76</v>
      </c>
      <c r="O60" s="2"/>
      <c r="P60" s="2"/>
      <c r="Q60" s="2"/>
      <c r="R60" s="2"/>
    </row>
    <row r="61" spans="1:18" x14ac:dyDescent="0.3">
      <c r="A61" s="2"/>
      <c r="B61" s="35" t="s">
        <v>12</v>
      </c>
      <c r="C61" s="2">
        <v>1</v>
      </c>
      <c r="D61" s="2" t="s">
        <v>50</v>
      </c>
      <c r="E61" s="4">
        <v>228.9</v>
      </c>
      <c r="F61" s="4">
        <v>25545.8</v>
      </c>
      <c r="G61" s="4">
        <v>2218.6</v>
      </c>
      <c r="H61" s="2">
        <v>3.4</v>
      </c>
      <c r="I61" s="2">
        <v>3600</v>
      </c>
      <c r="J61" s="2">
        <f>G61*I61/10^4</f>
        <v>798.69600000000003</v>
      </c>
      <c r="K61" s="2">
        <v>2220.83</v>
      </c>
      <c r="L61" s="18">
        <f>G61*(I61-K61*100/E61)/10^5</f>
        <v>58.344333778942769</v>
      </c>
      <c r="M61" s="2">
        <v>1315.72</v>
      </c>
      <c r="N61" s="2">
        <f>G61*(I61-M61*1000/10/E61)/10^4</f>
        <v>671.17060061162078</v>
      </c>
      <c r="O61" s="2"/>
      <c r="P61" s="2"/>
      <c r="Q61" s="2"/>
      <c r="R61" s="2"/>
    </row>
    <row r="62" spans="1:18" x14ac:dyDescent="0.3">
      <c r="A62" s="2"/>
      <c r="B62" s="35"/>
      <c r="C62" s="2">
        <v>2</v>
      </c>
      <c r="D62" s="2" t="s">
        <v>50</v>
      </c>
      <c r="E62" s="4">
        <v>228.9</v>
      </c>
      <c r="F62" s="4">
        <v>25545.8</v>
      </c>
      <c r="G62" s="4">
        <v>2218.6</v>
      </c>
      <c r="H62" s="2">
        <v>3.4</v>
      </c>
      <c r="I62" s="2">
        <v>3600</v>
      </c>
      <c r="J62" s="2">
        <f t="shared" ref="J62:J114" si="7">G62*I62/10^4</f>
        <v>798.69600000000003</v>
      </c>
      <c r="K62" s="2">
        <v>2714.74</v>
      </c>
      <c r="L62" s="18">
        <f t="shared" ref="L62:L114" si="8">G62*(I62-K62*100/E62)/10^5</f>
        <v>53.557139694189594</v>
      </c>
      <c r="M62" s="2">
        <v>2571.37</v>
      </c>
      <c r="N62" s="2">
        <f t="shared" ref="N62:N114" si="9">G62*(I62-M62*1000/10/E62)/10^4</f>
        <v>549.46745120139792</v>
      </c>
      <c r="O62" s="2"/>
      <c r="P62" s="2"/>
      <c r="Q62" s="2"/>
      <c r="R62" s="2"/>
    </row>
    <row r="63" spans="1:18" x14ac:dyDescent="0.3">
      <c r="A63" s="2"/>
      <c r="B63" s="35"/>
      <c r="C63" s="2">
        <v>3</v>
      </c>
      <c r="D63" s="2" t="s">
        <v>50</v>
      </c>
      <c r="E63" s="4">
        <v>228.9</v>
      </c>
      <c r="F63" s="4">
        <v>25545.8</v>
      </c>
      <c r="G63" s="4">
        <v>2218.6</v>
      </c>
      <c r="H63" s="2">
        <v>3.4</v>
      </c>
      <c r="I63" s="2">
        <v>3600</v>
      </c>
      <c r="J63" s="2">
        <f t="shared" si="7"/>
        <v>798.69600000000003</v>
      </c>
      <c r="K63" s="2">
        <v>2662.8</v>
      </c>
      <c r="L63" s="18">
        <f t="shared" si="8"/>
        <v>54.060565137614674</v>
      </c>
      <c r="M63" s="2">
        <v>2576</v>
      </c>
      <c r="N63" s="2">
        <f t="shared" si="9"/>
        <v>549.01869113149849</v>
      </c>
      <c r="O63" s="2"/>
      <c r="P63" s="2"/>
      <c r="Q63" s="2"/>
      <c r="R63" s="2"/>
    </row>
    <row r="64" spans="1:18" x14ac:dyDescent="0.3">
      <c r="A64" s="2"/>
      <c r="B64" s="35"/>
      <c r="C64" s="2">
        <v>4</v>
      </c>
      <c r="D64" s="2" t="s">
        <v>50</v>
      </c>
      <c r="E64" s="4">
        <v>228.9</v>
      </c>
      <c r="F64" s="4">
        <v>25545.8</v>
      </c>
      <c r="G64" s="4">
        <v>2218.6</v>
      </c>
      <c r="H64" s="2">
        <v>3.4</v>
      </c>
      <c r="I64" s="2">
        <v>3600</v>
      </c>
      <c r="J64" s="2">
        <f t="shared" si="7"/>
        <v>798.69600000000003</v>
      </c>
      <c r="K64" s="2">
        <f>K63</f>
        <v>2662.8</v>
      </c>
      <c r="L64" s="18">
        <f>G64*(I64-K64*100/E64)/10^5</f>
        <v>54.060565137614674</v>
      </c>
      <c r="M64" s="2">
        <f>M63</f>
        <v>2576</v>
      </c>
      <c r="N64" s="2">
        <f t="shared" si="9"/>
        <v>549.01869113149849</v>
      </c>
      <c r="O64" s="2"/>
      <c r="P64" s="2"/>
      <c r="Q64" s="2"/>
      <c r="R64" s="2"/>
    </row>
    <row r="65" spans="1:18" x14ac:dyDescent="0.3">
      <c r="A65" s="2"/>
      <c r="B65" s="35"/>
      <c r="C65" s="2">
        <v>5</v>
      </c>
      <c r="D65" s="2" t="s">
        <v>50</v>
      </c>
      <c r="E65" s="4">
        <v>228.9</v>
      </c>
      <c r="F65" s="4">
        <v>25545.8</v>
      </c>
      <c r="G65" s="4">
        <v>2218.6</v>
      </c>
      <c r="H65" s="2">
        <v>3.4</v>
      </c>
      <c r="I65" s="2">
        <v>3600</v>
      </c>
      <c r="J65" s="2">
        <f t="shared" si="7"/>
        <v>798.69600000000003</v>
      </c>
      <c r="K65" s="2">
        <f>K62</f>
        <v>2714.74</v>
      </c>
      <c r="L65" s="18">
        <f t="shared" si="8"/>
        <v>53.557139694189594</v>
      </c>
      <c r="M65" s="2">
        <f>M62</f>
        <v>2571.37</v>
      </c>
      <c r="N65" s="2">
        <f t="shared" si="9"/>
        <v>549.46745120139792</v>
      </c>
      <c r="O65" s="2"/>
      <c r="P65" s="2"/>
      <c r="Q65" s="2"/>
      <c r="R65" s="2"/>
    </row>
    <row r="66" spans="1:18" x14ac:dyDescent="0.3">
      <c r="A66" s="2"/>
      <c r="B66" s="35"/>
      <c r="C66" s="2">
        <v>6</v>
      </c>
      <c r="D66" s="2" t="s">
        <v>50</v>
      </c>
      <c r="E66" s="4">
        <v>228.9</v>
      </c>
      <c r="F66" s="4">
        <v>25545.8</v>
      </c>
      <c r="G66" s="4">
        <v>2218.6</v>
      </c>
      <c r="H66" s="2">
        <v>3.4</v>
      </c>
      <c r="I66" s="2">
        <v>3600</v>
      </c>
      <c r="J66" s="2">
        <f t="shared" si="7"/>
        <v>798.69600000000003</v>
      </c>
      <c r="K66" s="2">
        <f>K61</f>
        <v>2220.83</v>
      </c>
      <c r="L66" s="18">
        <f t="shared" si="8"/>
        <v>58.344333778942769</v>
      </c>
      <c r="M66" s="2">
        <f>M61</f>
        <v>1315.72</v>
      </c>
      <c r="N66" s="2">
        <f t="shared" si="9"/>
        <v>671.17060061162078</v>
      </c>
      <c r="O66" s="2"/>
      <c r="P66" s="2"/>
      <c r="Q66" s="2"/>
      <c r="R66" s="2"/>
    </row>
    <row r="67" spans="1:18" x14ac:dyDescent="0.3">
      <c r="A67" s="2"/>
      <c r="B67" s="35" t="s">
        <v>16</v>
      </c>
      <c r="C67" s="2">
        <v>1</v>
      </c>
      <c r="D67" s="2" t="s">
        <v>50</v>
      </c>
      <c r="E67" s="4">
        <v>228.9</v>
      </c>
      <c r="F67" s="4">
        <v>25545.8</v>
      </c>
      <c r="G67" s="4">
        <v>2218.6</v>
      </c>
      <c r="H67" s="2">
        <v>3.4</v>
      </c>
      <c r="I67" s="2">
        <v>3600</v>
      </c>
      <c r="J67" s="2">
        <f t="shared" si="7"/>
        <v>798.69600000000003</v>
      </c>
      <c r="K67" s="2">
        <v>1944.27</v>
      </c>
      <c r="L67" s="18">
        <f t="shared" si="8"/>
        <v>61.024875570117949</v>
      </c>
      <c r="M67" s="2">
        <v>1172.1300000000001</v>
      </c>
      <c r="N67" s="2">
        <f t="shared" si="9"/>
        <v>685.0879782437745</v>
      </c>
      <c r="O67" s="2"/>
      <c r="P67" s="2"/>
      <c r="Q67" s="2"/>
      <c r="R67" s="2"/>
    </row>
    <row r="68" spans="1:18" x14ac:dyDescent="0.3">
      <c r="A68" s="2"/>
      <c r="B68" s="35"/>
      <c r="C68" s="2">
        <v>2</v>
      </c>
      <c r="D68" s="2" t="s">
        <v>50</v>
      </c>
      <c r="E68" s="4">
        <v>228.9</v>
      </c>
      <c r="F68" s="4">
        <v>25545.8</v>
      </c>
      <c r="G68" s="4">
        <v>2218.6</v>
      </c>
      <c r="H68" s="2">
        <v>3.4</v>
      </c>
      <c r="I68" s="2">
        <v>3600</v>
      </c>
      <c r="J68" s="2">
        <f t="shared" si="7"/>
        <v>798.69600000000003</v>
      </c>
      <c r="K68" s="2">
        <v>2400.84</v>
      </c>
      <c r="L68" s="18">
        <f t="shared" si="8"/>
        <v>56.599597273918732</v>
      </c>
      <c r="M68" s="2">
        <v>2280.31</v>
      </c>
      <c r="N68" s="2">
        <f t="shared" si="9"/>
        <v>577.67827321974664</v>
      </c>
      <c r="O68" s="2"/>
      <c r="P68" s="2"/>
      <c r="Q68" s="2"/>
      <c r="R68" s="2"/>
    </row>
    <row r="69" spans="1:18" x14ac:dyDescent="0.3">
      <c r="A69" s="2"/>
      <c r="B69" s="35"/>
      <c r="C69" s="2">
        <v>3</v>
      </c>
      <c r="D69" s="2" t="s">
        <v>50</v>
      </c>
      <c r="E69" s="4">
        <v>228.9</v>
      </c>
      <c r="F69" s="4">
        <v>25545.8</v>
      </c>
      <c r="G69" s="4">
        <v>2218.6</v>
      </c>
      <c r="H69" s="2">
        <v>3.4</v>
      </c>
      <c r="I69" s="2">
        <v>3600</v>
      </c>
      <c r="J69" s="2">
        <f t="shared" si="7"/>
        <v>798.69600000000003</v>
      </c>
      <c r="K69" s="2">
        <v>2365.98</v>
      </c>
      <c r="L69" s="18">
        <f t="shared" si="8"/>
        <v>56.937475806028836</v>
      </c>
      <c r="M69" s="2">
        <v>2289.02</v>
      </c>
      <c r="N69" s="2">
        <f t="shared" si="9"/>
        <v>576.83406151157715</v>
      </c>
      <c r="O69" s="2"/>
      <c r="P69" s="2"/>
      <c r="Q69" s="2"/>
      <c r="R69" s="2"/>
    </row>
    <row r="70" spans="1:18" x14ac:dyDescent="0.3">
      <c r="A70" s="2"/>
      <c r="B70" s="35"/>
      <c r="C70" s="2">
        <v>4</v>
      </c>
      <c r="D70" s="2" t="s">
        <v>50</v>
      </c>
      <c r="E70" s="4">
        <v>228.9</v>
      </c>
      <c r="F70" s="4">
        <v>25545.8</v>
      </c>
      <c r="G70" s="4">
        <v>2218.6</v>
      </c>
      <c r="H70" s="2">
        <v>3.4</v>
      </c>
      <c r="I70" s="2">
        <v>3600</v>
      </c>
      <c r="J70" s="2">
        <f t="shared" si="7"/>
        <v>798.69600000000003</v>
      </c>
      <c r="K70" s="2">
        <f>K69</f>
        <v>2365.98</v>
      </c>
      <c r="L70" s="18">
        <f t="shared" si="8"/>
        <v>56.937475806028836</v>
      </c>
      <c r="M70" s="2">
        <f>M69</f>
        <v>2289.02</v>
      </c>
      <c r="N70" s="2">
        <f t="shared" si="9"/>
        <v>576.83406151157715</v>
      </c>
      <c r="O70" s="2"/>
      <c r="P70" s="2"/>
      <c r="Q70" s="2"/>
      <c r="R70" s="2"/>
    </row>
    <row r="71" spans="1:18" x14ac:dyDescent="0.3">
      <c r="A71" s="2"/>
      <c r="B71" s="35"/>
      <c r="C71" s="2">
        <v>5</v>
      </c>
      <c r="D71" s="2" t="s">
        <v>50</v>
      </c>
      <c r="E71" s="4">
        <v>228.9</v>
      </c>
      <c r="F71" s="4">
        <v>25545.8</v>
      </c>
      <c r="G71" s="4">
        <v>2218.6</v>
      </c>
      <c r="H71" s="2">
        <v>3.4</v>
      </c>
      <c r="I71" s="2">
        <v>3600</v>
      </c>
      <c r="J71" s="2">
        <f t="shared" si="7"/>
        <v>798.69600000000003</v>
      </c>
      <c r="K71" s="2">
        <f>K68</f>
        <v>2400.84</v>
      </c>
      <c r="L71" s="18">
        <f t="shared" si="8"/>
        <v>56.599597273918732</v>
      </c>
      <c r="M71" s="2">
        <f>M68</f>
        <v>2280.31</v>
      </c>
      <c r="N71" s="2">
        <f t="shared" si="9"/>
        <v>577.67827321974664</v>
      </c>
      <c r="O71" s="2"/>
      <c r="P71" s="2"/>
      <c r="Q71" s="2"/>
      <c r="R71" s="2"/>
    </row>
    <row r="72" spans="1:18" x14ac:dyDescent="0.3">
      <c r="A72" s="2"/>
      <c r="B72" s="35"/>
      <c r="C72" s="2">
        <v>6</v>
      </c>
      <c r="D72" s="2" t="s">
        <v>50</v>
      </c>
      <c r="E72" s="4">
        <v>228.9</v>
      </c>
      <c r="F72" s="4">
        <v>25545.8</v>
      </c>
      <c r="G72" s="4">
        <v>2218.6</v>
      </c>
      <c r="H72" s="2">
        <v>3.4</v>
      </c>
      <c r="I72" s="2">
        <v>3600</v>
      </c>
      <c r="J72" s="2">
        <f t="shared" si="7"/>
        <v>798.69600000000003</v>
      </c>
      <c r="K72" s="2">
        <f>K67</f>
        <v>1944.27</v>
      </c>
      <c r="L72" s="18">
        <f t="shared" si="8"/>
        <v>61.024875570117949</v>
      </c>
      <c r="M72" s="2">
        <f>M67</f>
        <v>1172.1300000000001</v>
      </c>
      <c r="N72" s="2">
        <f t="shared" si="9"/>
        <v>685.0879782437745</v>
      </c>
      <c r="O72" s="2"/>
      <c r="P72" s="2"/>
      <c r="Q72" s="2"/>
      <c r="R72" s="2"/>
    </row>
    <row r="73" spans="1:18" x14ac:dyDescent="0.3">
      <c r="A73" s="2"/>
      <c r="B73" s="35" t="s">
        <v>17</v>
      </c>
      <c r="C73" s="2">
        <v>1</v>
      </c>
      <c r="D73" s="2" t="s">
        <v>50</v>
      </c>
      <c r="E73" s="4">
        <v>228.9</v>
      </c>
      <c r="F73" s="4">
        <v>25545.8</v>
      </c>
      <c r="G73" s="4">
        <v>2218.6</v>
      </c>
      <c r="H73" s="2">
        <v>3.4</v>
      </c>
      <c r="I73" s="2">
        <v>3600</v>
      </c>
      <c r="J73" s="2">
        <f t="shared" si="7"/>
        <v>798.69600000000003</v>
      </c>
      <c r="K73" s="2">
        <v>1656.79</v>
      </c>
      <c r="L73" s="18">
        <f t="shared" si="8"/>
        <v>63.811258829183046</v>
      </c>
      <c r="M73" s="2">
        <v>1025.43</v>
      </c>
      <c r="N73" s="2">
        <f t="shared" si="9"/>
        <v>699.30679082568804</v>
      </c>
      <c r="O73" s="2"/>
      <c r="P73" s="2"/>
      <c r="Q73" s="2"/>
      <c r="R73" s="2"/>
    </row>
    <row r="74" spans="1:18" x14ac:dyDescent="0.3">
      <c r="A74" s="2"/>
      <c r="B74" s="35"/>
      <c r="C74" s="2">
        <v>2</v>
      </c>
      <c r="D74" s="2" t="s">
        <v>50</v>
      </c>
      <c r="E74" s="4">
        <v>228.9</v>
      </c>
      <c r="F74" s="4">
        <v>25545.8</v>
      </c>
      <c r="G74" s="4">
        <v>2218.6</v>
      </c>
      <c r="H74" s="2">
        <v>3.4</v>
      </c>
      <c r="I74" s="2">
        <v>3600</v>
      </c>
      <c r="J74" s="2">
        <f t="shared" si="7"/>
        <v>798.69600000000003</v>
      </c>
      <c r="K74" s="2">
        <v>2093.6999999999998</v>
      </c>
      <c r="L74" s="18">
        <f t="shared" si="8"/>
        <v>59.576533944954129</v>
      </c>
      <c r="M74" s="2">
        <v>1992.74</v>
      </c>
      <c r="N74" s="2">
        <f t="shared" si="9"/>
        <v>605.55082900830064</v>
      </c>
      <c r="O74" s="2"/>
      <c r="P74" s="2"/>
      <c r="Q74" s="2"/>
      <c r="R74" s="2"/>
    </row>
    <row r="75" spans="1:18" x14ac:dyDescent="0.3">
      <c r="A75" s="2"/>
      <c r="B75" s="35"/>
      <c r="C75" s="2">
        <v>3</v>
      </c>
      <c r="D75" s="2" t="s">
        <v>50</v>
      </c>
      <c r="E75" s="4">
        <v>228.9</v>
      </c>
      <c r="F75" s="4">
        <v>25545.8</v>
      </c>
      <c r="G75" s="4">
        <v>2218.6</v>
      </c>
      <c r="H75" s="2">
        <v>3.4</v>
      </c>
      <c r="I75" s="2">
        <v>3600</v>
      </c>
      <c r="J75" s="2">
        <f t="shared" si="7"/>
        <v>798.69600000000003</v>
      </c>
      <c r="K75" s="2">
        <v>2069.1999999999998</v>
      </c>
      <c r="L75" s="18">
        <f t="shared" si="8"/>
        <v>59.813998776758403</v>
      </c>
      <c r="M75" s="2">
        <v>2001.66</v>
      </c>
      <c r="N75" s="2">
        <f t="shared" si="9"/>
        <v>604.68626317169071</v>
      </c>
      <c r="O75" s="2"/>
      <c r="P75" s="2"/>
      <c r="Q75" s="2"/>
      <c r="R75" s="2"/>
    </row>
    <row r="76" spans="1:18" x14ac:dyDescent="0.3">
      <c r="A76" s="2"/>
      <c r="B76" s="35"/>
      <c r="C76" s="2">
        <v>4</v>
      </c>
      <c r="D76" s="2" t="s">
        <v>50</v>
      </c>
      <c r="E76" s="4">
        <v>228.9</v>
      </c>
      <c r="F76" s="4">
        <v>25545.8</v>
      </c>
      <c r="G76" s="4">
        <v>2218.6</v>
      </c>
      <c r="H76" s="2">
        <v>3.4</v>
      </c>
      <c r="I76" s="2">
        <v>3600</v>
      </c>
      <c r="J76" s="2">
        <f t="shared" si="7"/>
        <v>798.69600000000003</v>
      </c>
      <c r="K76" s="2">
        <f>K75</f>
        <v>2069.1999999999998</v>
      </c>
      <c r="L76" s="18">
        <f t="shared" si="8"/>
        <v>59.813998776758403</v>
      </c>
      <c r="M76" s="2">
        <f>M75</f>
        <v>2001.66</v>
      </c>
      <c r="N76" s="2">
        <f t="shared" si="9"/>
        <v>604.68626317169071</v>
      </c>
      <c r="O76" s="2"/>
      <c r="P76" s="2"/>
      <c r="Q76" s="2"/>
      <c r="R76" s="2"/>
    </row>
    <row r="77" spans="1:18" x14ac:dyDescent="0.3">
      <c r="A77" s="2"/>
      <c r="B77" s="35"/>
      <c r="C77" s="2">
        <v>5</v>
      </c>
      <c r="D77" s="2" t="s">
        <v>50</v>
      </c>
      <c r="E77" s="4">
        <v>228.9</v>
      </c>
      <c r="F77" s="4">
        <v>25545.8</v>
      </c>
      <c r="G77" s="4">
        <v>2218.6</v>
      </c>
      <c r="H77" s="2">
        <v>3.4</v>
      </c>
      <c r="I77" s="2">
        <v>3600</v>
      </c>
      <c r="J77" s="2">
        <f t="shared" si="7"/>
        <v>798.69600000000003</v>
      </c>
      <c r="K77" s="2">
        <f>K74</f>
        <v>2093.6999999999998</v>
      </c>
      <c r="L77" s="18">
        <f t="shared" si="8"/>
        <v>59.576533944954129</v>
      </c>
      <c r="M77" s="2">
        <f>M74</f>
        <v>1992.74</v>
      </c>
      <c r="N77" s="2">
        <f t="shared" si="9"/>
        <v>605.55082900830064</v>
      </c>
      <c r="O77" s="2"/>
      <c r="P77" s="2"/>
      <c r="Q77" s="2"/>
      <c r="R77" s="2"/>
    </row>
    <row r="78" spans="1:18" x14ac:dyDescent="0.3">
      <c r="A78" s="2"/>
      <c r="B78" s="35"/>
      <c r="C78" s="2">
        <v>6</v>
      </c>
      <c r="D78" s="2" t="s">
        <v>50</v>
      </c>
      <c r="E78" s="4">
        <v>228.9</v>
      </c>
      <c r="F78" s="4">
        <v>25545.8</v>
      </c>
      <c r="G78" s="4">
        <v>2218.6</v>
      </c>
      <c r="H78" s="2">
        <v>3.4</v>
      </c>
      <c r="I78" s="2">
        <v>3600</v>
      </c>
      <c r="J78" s="2">
        <f t="shared" si="7"/>
        <v>798.69600000000003</v>
      </c>
      <c r="K78" s="2">
        <f>K73</f>
        <v>1656.79</v>
      </c>
      <c r="L78" s="18">
        <f t="shared" si="8"/>
        <v>63.811258829183046</v>
      </c>
      <c r="M78" s="2">
        <f>M73</f>
        <v>1025.43</v>
      </c>
      <c r="N78" s="2">
        <f t="shared" si="9"/>
        <v>699.30679082568804</v>
      </c>
      <c r="O78" s="2"/>
      <c r="P78" s="2"/>
      <c r="Q78" s="2"/>
      <c r="R78" s="2"/>
    </row>
    <row r="79" spans="1:18" x14ac:dyDescent="0.3">
      <c r="A79" s="2"/>
      <c r="B79" s="35" t="s">
        <v>19</v>
      </c>
      <c r="C79" s="2">
        <v>1</v>
      </c>
      <c r="D79" s="2" t="s">
        <v>50</v>
      </c>
      <c r="E79" s="4">
        <v>228.9</v>
      </c>
      <c r="F79" s="4">
        <v>25545.8</v>
      </c>
      <c r="G79" s="4">
        <v>2218.6</v>
      </c>
      <c r="H79" s="2">
        <v>3.4</v>
      </c>
      <c r="I79" s="2">
        <v>3600</v>
      </c>
      <c r="J79" s="2">
        <f t="shared" si="7"/>
        <v>798.69600000000003</v>
      </c>
      <c r="K79" s="2">
        <v>1377.5</v>
      </c>
      <c r="L79" s="18">
        <f t="shared" si="8"/>
        <v>66.518260987330706</v>
      </c>
      <c r="M79" s="2">
        <v>877.13</v>
      </c>
      <c r="N79" s="2">
        <f t="shared" si="9"/>
        <v>713.68068248143288</v>
      </c>
      <c r="O79" s="2"/>
      <c r="P79" s="2"/>
      <c r="Q79" s="2"/>
      <c r="R79" s="2"/>
    </row>
    <row r="80" spans="1:18" x14ac:dyDescent="0.3">
      <c r="A80" s="2"/>
      <c r="B80" s="35"/>
      <c r="C80" s="2">
        <v>2</v>
      </c>
      <c r="D80" s="2" t="s">
        <v>50</v>
      </c>
      <c r="E80" s="4">
        <v>228.9</v>
      </c>
      <c r="F80" s="4">
        <v>25545.8</v>
      </c>
      <c r="G80" s="4">
        <v>2218.6</v>
      </c>
      <c r="H80" s="2">
        <v>3.4</v>
      </c>
      <c r="I80" s="2">
        <v>3600</v>
      </c>
      <c r="J80" s="2">
        <f t="shared" si="7"/>
        <v>798.69600000000003</v>
      </c>
      <c r="K80" s="2">
        <v>1791.1</v>
      </c>
      <c r="L80" s="18">
        <f t="shared" si="8"/>
        <v>62.50946692878987</v>
      </c>
      <c r="M80" s="2">
        <v>1706.88</v>
      </c>
      <c r="N80" s="2">
        <f t="shared" si="9"/>
        <v>633.25764403669723</v>
      </c>
      <c r="O80" s="2"/>
      <c r="P80" s="2"/>
      <c r="Q80" s="2"/>
      <c r="R80" s="2"/>
    </row>
    <row r="81" spans="1:18" x14ac:dyDescent="0.3">
      <c r="A81" s="2"/>
      <c r="B81" s="35"/>
      <c r="C81" s="2">
        <v>3</v>
      </c>
      <c r="D81" s="2" t="s">
        <v>50</v>
      </c>
      <c r="E81" s="4">
        <v>228.9</v>
      </c>
      <c r="F81" s="4">
        <v>25545.8</v>
      </c>
      <c r="G81" s="4">
        <v>2218.6</v>
      </c>
      <c r="H81" s="2">
        <v>3.4</v>
      </c>
      <c r="I81" s="2">
        <v>3600</v>
      </c>
      <c r="J81" s="2">
        <f t="shared" si="7"/>
        <v>798.69600000000003</v>
      </c>
      <c r="K81" s="2">
        <v>1769.66</v>
      </c>
      <c r="L81" s="18">
        <f t="shared" si="8"/>
        <v>62.717272887723894</v>
      </c>
      <c r="M81" s="2">
        <v>1714.2</v>
      </c>
      <c r="N81" s="2">
        <f t="shared" si="9"/>
        <v>632.54815727391872</v>
      </c>
      <c r="O81" s="2"/>
      <c r="P81" s="2"/>
      <c r="Q81" s="2"/>
      <c r="R81" s="2"/>
    </row>
    <row r="82" spans="1:18" x14ac:dyDescent="0.3">
      <c r="A82" s="2"/>
      <c r="B82" s="35"/>
      <c r="C82" s="2">
        <v>4</v>
      </c>
      <c r="D82" s="2" t="s">
        <v>50</v>
      </c>
      <c r="E82" s="4">
        <v>228.9</v>
      </c>
      <c r="F82" s="4">
        <v>25545.8</v>
      </c>
      <c r="G82" s="4">
        <v>2218.6</v>
      </c>
      <c r="H82" s="2">
        <v>3.4</v>
      </c>
      <c r="I82" s="2">
        <v>3600</v>
      </c>
      <c r="J82" s="2">
        <f t="shared" si="7"/>
        <v>798.69600000000003</v>
      </c>
      <c r="K82" s="2">
        <f>K81</f>
        <v>1769.66</v>
      </c>
      <c r="L82" s="18">
        <f t="shared" si="8"/>
        <v>62.717272887723894</v>
      </c>
      <c r="M82" s="2">
        <f>M81</f>
        <v>1714.2</v>
      </c>
      <c r="N82" s="2">
        <f t="shared" si="9"/>
        <v>632.54815727391872</v>
      </c>
      <c r="O82" s="2"/>
      <c r="P82" s="2"/>
      <c r="Q82" s="2"/>
      <c r="R82" s="2"/>
    </row>
    <row r="83" spans="1:18" x14ac:dyDescent="0.3">
      <c r="A83" s="2"/>
      <c r="B83" s="35"/>
      <c r="C83" s="2">
        <v>5</v>
      </c>
      <c r="D83" s="2" t="s">
        <v>50</v>
      </c>
      <c r="E83" s="4">
        <v>228.9</v>
      </c>
      <c r="F83" s="4">
        <v>25545.8</v>
      </c>
      <c r="G83" s="4">
        <v>2218.6</v>
      </c>
      <c r="H83" s="2">
        <v>3.4</v>
      </c>
      <c r="I83" s="2">
        <v>3600</v>
      </c>
      <c r="J83" s="2">
        <f t="shared" si="7"/>
        <v>798.69600000000003</v>
      </c>
      <c r="K83" s="2">
        <f>K80</f>
        <v>1791.1</v>
      </c>
      <c r="L83" s="18">
        <f t="shared" si="8"/>
        <v>62.50946692878987</v>
      </c>
      <c r="M83" s="2">
        <f>M80</f>
        <v>1706.88</v>
      </c>
      <c r="N83" s="2">
        <f t="shared" si="9"/>
        <v>633.25764403669723</v>
      </c>
      <c r="O83" s="2"/>
      <c r="P83" s="2"/>
      <c r="Q83" s="2"/>
      <c r="R83" s="2"/>
    </row>
    <row r="84" spans="1:18" x14ac:dyDescent="0.3">
      <c r="A84" s="2"/>
      <c r="B84" s="35"/>
      <c r="C84" s="2">
        <v>6</v>
      </c>
      <c r="D84" s="2" t="s">
        <v>50</v>
      </c>
      <c r="E84" s="4">
        <v>228.9</v>
      </c>
      <c r="F84" s="4">
        <v>25545.8</v>
      </c>
      <c r="G84" s="4">
        <v>2218.6</v>
      </c>
      <c r="H84" s="2">
        <v>3.4</v>
      </c>
      <c r="I84" s="2">
        <v>3600</v>
      </c>
      <c r="J84" s="2">
        <f t="shared" si="7"/>
        <v>798.69600000000003</v>
      </c>
      <c r="K84" s="2">
        <f>K79</f>
        <v>1377.5</v>
      </c>
      <c r="L84" s="18">
        <f t="shared" si="8"/>
        <v>66.518260987330706</v>
      </c>
      <c r="M84" s="2">
        <f>M79</f>
        <v>877.13</v>
      </c>
      <c r="N84" s="2">
        <f t="shared" si="9"/>
        <v>713.68068248143288</v>
      </c>
      <c r="O84" s="2"/>
      <c r="P84" s="2"/>
      <c r="Q84" s="2"/>
      <c r="R84" s="2"/>
    </row>
    <row r="85" spans="1:18" x14ac:dyDescent="0.3">
      <c r="A85" s="2"/>
      <c r="B85" s="35" t="s">
        <v>20</v>
      </c>
      <c r="C85" s="2">
        <v>1</v>
      </c>
      <c r="D85" s="2" t="s">
        <v>42</v>
      </c>
      <c r="E85" s="4">
        <v>192</v>
      </c>
      <c r="F85" s="4">
        <v>18560</v>
      </c>
      <c r="G85" s="4">
        <v>1732</v>
      </c>
      <c r="H85" s="2">
        <v>3.4</v>
      </c>
      <c r="I85" s="2">
        <v>3600</v>
      </c>
      <c r="J85" s="2">
        <f t="shared" si="7"/>
        <v>623.52</v>
      </c>
      <c r="K85" s="2">
        <v>1106.18</v>
      </c>
      <c r="L85" s="18">
        <f t="shared" si="8"/>
        <v>52.373334583333339</v>
      </c>
      <c r="M85" s="2">
        <v>728.17</v>
      </c>
      <c r="N85" s="2">
        <f t="shared" si="9"/>
        <v>557.83299791666661</v>
      </c>
      <c r="O85" s="2"/>
      <c r="P85" s="2"/>
      <c r="Q85" s="2"/>
      <c r="R85" s="2"/>
    </row>
    <row r="86" spans="1:18" x14ac:dyDescent="0.3">
      <c r="A86" s="2"/>
      <c r="B86" s="35"/>
      <c r="C86" s="2">
        <v>2</v>
      </c>
      <c r="D86" s="2" t="s">
        <v>42</v>
      </c>
      <c r="E86" s="4">
        <v>192</v>
      </c>
      <c r="F86" s="4">
        <v>18560</v>
      </c>
      <c r="G86" s="4">
        <v>1732</v>
      </c>
      <c r="H86" s="2">
        <v>3.4</v>
      </c>
      <c r="I86" s="2">
        <v>3600</v>
      </c>
      <c r="J86" s="2">
        <f t="shared" si="7"/>
        <v>623.52</v>
      </c>
      <c r="K86" s="2">
        <v>1485.55</v>
      </c>
      <c r="L86" s="18">
        <f t="shared" si="8"/>
        <v>48.951101041666661</v>
      </c>
      <c r="M86" s="2">
        <v>1421.82</v>
      </c>
      <c r="N86" s="2">
        <f t="shared" si="9"/>
        <v>495.25998750000002</v>
      </c>
      <c r="O86" s="2"/>
      <c r="P86" s="2"/>
      <c r="Q86" s="2"/>
      <c r="R86" s="2"/>
    </row>
    <row r="87" spans="1:18" x14ac:dyDescent="0.3">
      <c r="A87" s="2"/>
      <c r="B87" s="35"/>
      <c r="C87" s="2">
        <v>3</v>
      </c>
      <c r="D87" s="2" t="s">
        <v>42</v>
      </c>
      <c r="E87" s="4">
        <v>192</v>
      </c>
      <c r="F87" s="4">
        <v>18560</v>
      </c>
      <c r="G87" s="4">
        <v>1732</v>
      </c>
      <c r="H87" s="2">
        <v>3.4</v>
      </c>
      <c r="I87" s="2">
        <v>3600</v>
      </c>
      <c r="J87" s="2">
        <f t="shared" si="7"/>
        <v>623.52</v>
      </c>
      <c r="K87" s="2">
        <v>1475.4</v>
      </c>
      <c r="L87" s="18">
        <f t="shared" si="8"/>
        <v>49.042662499999999</v>
      </c>
      <c r="M87" s="2">
        <v>1426.59</v>
      </c>
      <c r="N87" s="2">
        <f t="shared" si="9"/>
        <v>494.82969374999999</v>
      </c>
      <c r="O87" s="2"/>
      <c r="P87" s="2"/>
      <c r="Q87" s="2"/>
      <c r="R87" s="2"/>
    </row>
    <row r="88" spans="1:18" x14ac:dyDescent="0.3">
      <c r="A88" s="2"/>
      <c r="B88" s="35"/>
      <c r="C88" s="2">
        <v>4</v>
      </c>
      <c r="D88" s="2" t="s">
        <v>42</v>
      </c>
      <c r="E88" s="4">
        <v>192</v>
      </c>
      <c r="F88" s="4">
        <v>18560</v>
      </c>
      <c r="G88" s="4">
        <v>1732</v>
      </c>
      <c r="H88" s="2">
        <v>3.4</v>
      </c>
      <c r="I88" s="2">
        <v>3600</v>
      </c>
      <c r="J88" s="2">
        <f t="shared" si="7"/>
        <v>623.52</v>
      </c>
      <c r="K88" s="2">
        <f>K87</f>
        <v>1475.4</v>
      </c>
      <c r="L88" s="18">
        <f t="shared" si="8"/>
        <v>49.042662499999999</v>
      </c>
      <c r="M88" s="2">
        <f>M87</f>
        <v>1426.59</v>
      </c>
      <c r="N88" s="2">
        <f t="shared" si="9"/>
        <v>494.82969374999999</v>
      </c>
      <c r="O88" s="2"/>
      <c r="P88" s="2"/>
      <c r="Q88" s="2"/>
      <c r="R88" s="2"/>
    </row>
    <row r="89" spans="1:18" x14ac:dyDescent="0.3">
      <c r="A89" s="2"/>
      <c r="B89" s="35"/>
      <c r="C89" s="2">
        <v>5</v>
      </c>
      <c r="D89" s="2" t="s">
        <v>42</v>
      </c>
      <c r="E89" s="4">
        <v>192</v>
      </c>
      <c r="F89" s="4">
        <v>18560</v>
      </c>
      <c r="G89" s="4">
        <v>1732</v>
      </c>
      <c r="H89" s="2">
        <v>3.4</v>
      </c>
      <c r="I89" s="2">
        <v>3600</v>
      </c>
      <c r="J89" s="2">
        <f t="shared" si="7"/>
        <v>623.52</v>
      </c>
      <c r="K89" s="2">
        <f>K86</f>
        <v>1485.55</v>
      </c>
      <c r="L89" s="18">
        <f t="shared" si="8"/>
        <v>48.951101041666661</v>
      </c>
      <c r="M89" s="2">
        <f>M86</f>
        <v>1421.82</v>
      </c>
      <c r="N89" s="2">
        <f t="shared" si="9"/>
        <v>495.25998750000002</v>
      </c>
      <c r="O89" s="2"/>
      <c r="P89" s="2"/>
      <c r="Q89" s="2"/>
      <c r="R89" s="2"/>
    </row>
    <row r="90" spans="1:18" x14ac:dyDescent="0.3">
      <c r="A90" s="2"/>
      <c r="B90" s="35"/>
      <c r="C90" s="2">
        <v>6</v>
      </c>
      <c r="D90" s="2" t="s">
        <v>42</v>
      </c>
      <c r="E90" s="4">
        <v>192</v>
      </c>
      <c r="F90" s="4">
        <v>18560</v>
      </c>
      <c r="G90" s="4">
        <v>1732</v>
      </c>
      <c r="H90" s="2">
        <v>3.4</v>
      </c>
      <c r="I90" s="2">
        <v>3600</v>
      </c>
      <c r="J90" s="2">
        <f t="shared" si="7"/>
        <v>623.52</v>
      </c>
      <c r="K90" s="2">
        <f>K85</f>
        <v>1106.18</v>
      </c>
      <c r="L90" s="18">
        <f t="shared" si="8"/>
        <v>52.373334583333339</v>
      </c>
      <c r="M90" s="2">
        <f>M85</f>
        <v>728.17</v>
      </c>
      <c r="N90" s="2">
        <f t="shared" si="9"/>
        <v>557.83299791666661</v>
      </c>
      <c r="O90" s="2"/>
      <c r="P90" s="2"/>
      <c r="Q90" s="2"/>
      <c r="R90" s="2"/>
    </row>
    <row r="91" spans="1:18" x14ac:dyDescent="0.3">
      <c r="A91" s="2"/>
      <c r="B91" s="35" t="s">
        <v>22</v>
      </c>
      <c r="C91" s="2">
        <v>1</v>
      </c>
      <c r="D91" s="2" t="s">
        <v>42</v>
      </c>
      <c r="E91" s="4">
        <v>192</v>
      </c>
      <c r="F91" s="4">
        <v>18560</v>
      </c>
      <c r="G91" s="4">
        <v>1732</v>
      </c>
      <c r="H91" s="2">
        <v>3.4</v>
      </c>
      <c r="I91" s="2">
        <v>3600</v>
      </c>
      <c r="J91" s="2">
        <f t="shared" si="7"/>
        <v>623.52</v>
      </c>
      <c r="K91" s="2">
        <v>852.69</v>
      </c>
      <c r="L91" s="18">
        <f t="shared" si="8"/>
        <v>54.660025625000003</v>
      </c>
      <c r="M91" s="2">
        <v>580.87</v>
      </c>
      <c r="N91" s="2">
        <f t="shared" si="9"/>
        <v>571.12068541666656</v>
      </c>
      <c r="O91" s="2"/>
      <c r="P91" s="2"/>
      <c r="Q91" s="2"/>
      <c r="R91" s="2"/>
    </row>
    <row r="92" spans="1:18" x14ac:dyDescent="0.3">
      <c r="A92" s="2"/>
      <c r="B92" s="35"/>
      <c r="C92" s="2">
        <v>2</v>
      </c>
      <c r="D92" s="2" t="s">
        <v>42</v>
      </c>
      <c r="E92" s="4">
        <v>192</v>
      </c>
      <c r="F92" s="4">
        <v>18560</v>
      </c>
      <c r="G92" s="4">
        <v>1732</v>
      </c>
      <c r="H92" s="2">
        <v>3.4</v>
      </c>
      <c r="I92" s="2">
        <v>3600</v>
      </c>
      <c r="J92" s="2">
        <f t="shared" si="7"/>
        <v>623.52</v>
      </c>
      <c r="K92" s="2">
        <v>1188.8</v>
      </c>
      <c r="L92" s="18">
        <f t="shared" si="8"/>
        <v>51.628033333333342</v>
      </c>
      <c r="M92" s="2">
        <v>1138.1099999999999</v>
      </c>
      <c r="N92" s="2">
        <f t="shared" si="9"/>
        <v>520.85299375</v>
      </c>
      <c r="O92" s="2"/>
      <c r="P92" s="2"/>
      <c r="Q92" s="2"/>
      <c r="R92" s="2"/>
    </row>
    <row r="93" spans="1:18" x14ac:dyDescent="0.3">
      <c r="A93" s="2"/>
      <c r="B93" s="35"/>
      <c r="C93" s="2">
        <v>3</v>
      </c>
      <c r="D93" s="2" t="s">
        <v>42</v>
      </c>
      <c r="E93" s="4">
        <v>192</v>
      </c>
      <c r="F93" s="4">
        <v>18560</v>
      </c>
      <c r="G93" s="4">
        <v>1732</v>
      </c>
      <c r="H93" s="2">
        <v>3.4</v>
      </c>
      <c r="I93" s="2">
        <v>3600</v>
      </c>
      <c r="J93" s="2">
        <f t="shared" si="7"/>
        <v>623.52</v>
      </c>
      <c r="K93" s="2">
        <v>1180.04</v>
      </c>
      <c r="L93" s="18">
        <f t="shared" si="8"/>
        <v>51.707055833333342</v>
      </c>
      <c r="M93" s="2">
        <v>1140.7</v>
      </c>
      <c r="N93" s="2">
        <f t="shared" si="9"/>
        <v>520.61935416666665</v>
      </c>
      <c r="O93" s="2"/>
      <c r="P93" s="2"/>
      <c r="Q93" s="2"/>
      <c r="R93" s="2"/>
    </row>
    <row r="94" spans="1:18" x14ac:dyDescent="0.3">
      <c r="A94" s="2"/>
      <c r="B94" s="35"/>
      <c r="C94" s="2">
        <v>4</v>
      </c>
      <c r="D94" s="2" t="s">
        <v>42</v>
      </c>
      <c r="E94" s="4">
        <v>192</v>
      </c>
      <c r="F94" s="4">
        <v>18560</v>
      </c>
      <c r="G94" s="4">
        <v>1732</v>
      </c>
      <c r="H94" s="2">
        <v>3.4</v>
      </c>
      <c r="I94" s="2">
        <v>3600</v>
      </c>
      <c r="J94" s="2">
        <f t="shared" si="7"/>
        <v>623.52</v>
      </c>
      <c r="K94" s="2">
        <f>K93</f>
        <v>1180.04</v>
      </c>
      <c r="L94" s="18">
        <f t="shared" si="8"/>
        <v>51.707055833333342</v>
      </c>
      <c r="M94" s="2">
        <f>M93</f>
        <v>1140.7</v>
      </c>
      <c r="N94" s="2">
        <f t="shared" si="9"/>
        <v>520.61935416666665</v>
      </c>
      <c r="O94" s="2"/>
      <c r="P94" s="2"/>
      <c r="Q94" s="2"/>
      <c r="R94" s="2"/>
    </row>
    <row r="95" spans="1:18" x14ac:dyDescent="0.3">
      <c r="A95" s="2"/>
      <c r="B95" s="35"/>
      <c r="C95" s="2">
        <v>5</v>
      </c>
      <c r="D95" s="2" t="s">
        <v>42</v>
      </c>
      <c r="E95" s="4">
        <v>192</v>
      </c>
      <c r="F95" s="4">
        <v>18560</v>
      </c>
      <c r="G95" s="4">
        <v>1732</v>
      </c>
      <c r="H95" s="2">
        <v>3.4</v>
      </c>
      <c r="I95" s="2">
        <v>3600</v>
      </c>
      <c r="J95" s="2">
        <f t="shared" si="7"/>
        <v>623.52</v>
      </c>
      <c r="K95" s="2">
        <f>K92</f>
        <v>1188.8</v>
      </c>
      <c r="L95" s="18">
        <f t="shared" si="8"/>
        <v>51.628033333333342</v>
      </c>
      <c r="M95" s="2">
        <f>M92</f>
        <v>1138.1099999999999</v>
      </c>
      <c r="N95" s="2">
        <f t="shared" si="9"/>
        <v>520.85299375</v>
      </c>
      <c r="O95" s="2"/>
      <c r="P95" s="2"/>
      <c r="Q95" s="2"/>
      <c r="R95" s="2"/>
    </row>
    <row r="96" spans="1:18" x14ac:dyDescent="0.3">
      <c r="A96" s="2"/>
      <c r="B96" s="35"/>
      <c r="C96" s="2">
        <v>6</v>
      </c>
      <c r="D96" s="2" t="s">
        <v>42</v>
      </c>
      <c r="E96" s="4">
        <v>192</v>
      </c>
      <c r="F96" s="4">
        <v>18560</v>
      </c>
      <c r="G96" s="4">
        <v>1732</v>
      </c>
      <c r="H96" s="2">
        <v>3.4</v>
      </c>
      <c r="I96" s="2">
        <v>3600</v>
      </c>
      <c r="J96" s="2">
        <f t="shared" si="7"/>
        <v>623.52</v>
      </c>
      <c r="K96" s="2">
        <f>K91</f>
        <v>852.69</v>
      </c>
      <c r="L96" s="18">
        <f t="shared" si="8"/>
        <v>54.660025625000003</v>
      </c>
      <c r="M96" s="2">
        <f>M91</f>
        <v>580.87</v>
      </c>
      <c r="N96" s="2">
        <f t="shared" si="9"/>
        <v>571.12068541666656</v>
      </c>
      <c r="O96" s="2"/>
      <c r="P96" s="2"/>
      <c r="Q96" s="2"/>
      <c r="R96" s="2"/>
    </row>
    <row r="97" spans="1:18" x14ac:dyDescent="0.3">
      <c r="A97" s="2"/>
      <c r="B97" s="35" t="s">
        <v>36</v>
      </c>
      <c r="C97" s="2">
        <v>1</v>
      </c>
      <c r="D97" s="2" t="s">
        <v>42</v>
      </c>
      <c r="E97" s="4">
        <v>192</v>
      </c>
      <c r="F97" s="4">
        <v>18560</v>
      </c>
      <c r="G97" s="4">
        <v>1732</v>
      </c>
      <c r="H97" s="2">
        <v>3.4</v>
      </c>
      <c r="I97" s="2">
        <v>3600</v>
      </c>
      <c r="J97" s="2">
        <f t="shared" si="7"/>
        <v>623.52</v>
      </c>
      <c r="K97" s="2">
        <v>608.21</v>
      </c>
      <c r="L97" s="18">
        <f t="shared" si="8"/>
        <v>56.865438958333343</v>
      </c>
      <c r="M97" s="2">
        <v>432.03</v>
      </c>
      <c r="N97" s="2">
        <f t="shared" si="9"/>
        <v>584.54729374999999</v>
      </c>
      <c r="O97" s="2"/>
      <c r="P97" s="2"/>
      <c r="Q97" s="2"/>
      <c r="R97" s="2"/>
    </row>
    <row r="98" spans="1:18" x14ac:dyDescent="0.3">
      <c r="A98" s="2"/>
      <c r="B98" s="35"/>
      <c r="C98" s="2">
        <v>2</v>
      </c>
      <c r="D98" s="2" t="s">
        <v>42</v>
      </c>
      <c r="E98" s="4">
        <v>192</v>
      </c>
      <c r="F98" s="4">
        <v>18560</v>
      </c>
      <c r="G98" s="4">
        <v>1732</v>
      </c>
      <c r="H98" s="2">
        <v>3.4</v>
      </c>
      <c r="I98" s="2">
        <v>3600</v>
      </c>
      <c r="J98" s="2">
        <f t="shared" si="7"/>
        <v>623.52</v>
      </c>
      <c r="K98" s="2">
        <v>894.95</v>
      </c>
      <c r="L98" s="18">
        <f>G98*(I98-K98*100/E98)/10^5</f>
        <v>54.278805208333338</v>
      </c>
      <c r="M98" s="2">
        <v>856.13</v>
      </c>
      <c r="N98" s="2">
        <f t="shared" si="9"/>
        <v>546.28993958333342</v>
      </c>
      <c r="O98" s="2"/>
      <c r="P98" s="2"/>
      <c r="Q98" s="2"/>
      <c r="R98" s="2"/>
    </row>
    <row r="99" spans="1:18" x14ac:dyDescent="0.3">
      <c r="A99" s="2"/>
      <c r="B99" s="35"/>
      <c r="C99" s="2">
        <v>3</v>
      </c>
      <c r="D99" s="2" t="s">
        <v>42</v>
      </c>
      <c r="E99" s="4">
        <v>192</v>
      </c>
      <c r="F99" s="4">
        <v>18560</v>
      </c>
      <c r="G99" s="4">
        <v>1732</v>
      </c>
      <c r="H99" s="2">
        <v>3.4</v>
      </c>
      <c r="I99" s="2">
        <v>3600</v>
      </c>
      <c r="J99" s="2">
        <f t="shared" si="7"/>
        <v>623.52</v>
      </c>
      <c r="K99" s="2">
        <v>884.18</v>
      </c>
      <c r="L99" s="18">
        <f t="shared" si="8"/>
        <v>54.375959583333341</v>
      </c>
      <c r="M99" s="2">
        <v>854.61</v>
      </c>
      <c r="N99" s="2">
        <f t="shared" si="9"/>
        <v>546.42705624999996</v>
      </c>
      <c r="O99" s="2"/>
      <c r="P99" s="2"/>
      <c r="Q99" s="2"/>
      <c r="R99" s="2"/>
    </row>
    <row r="100" spans="1:18" x14ac:dyDescent="0.3">
      <c r="A100" s="2"/>
      <c r="B100" s="35"/>
      <c r="C100" s="2">
        <v>4</v>
      </c>
      <c r="D100" s="2" t="s">
        <v>42</v>
      </c>
      <c r="E100" s="4">
        <v>192</v>
      </c>
      <c r="F100" s="4">
        <v>18560</v>
      </c>
      <c r="G100" s="4">
        <v>1732</v>
      </c>
      <c r="H100" s="2">
        <v>3.4</v>
      </c>
      <c r="I100" s="2">
        <v>3600</v>
      </c>
      <c r="J100" s="2">
        <f t="shared" si="7"/>
        <v>623.52</v>
      </c>
      <c r="K100" s="2">
        <f>K99</f>
        <v>884.18</v>
      </c>
      <c r="L100" s="18">
        <f t="shared" si="8"/>
        <v>54.375959583333341</v>
      </c>
      <c r="M100" s="2">
        <f>M99</f>
        <v>854.61</v>
      </c>
      <c r="N100" s="2">
        <f t="shared" si="9"/>
        <v>546.42705624999996</v>
      </c>
      <c r="O100" s="2"/>
      <c r="P100" s="2"/>
      <c r="Q100" s="2"/>
      <c r="R100" s="2"/>
    </row>
    <row r="101" spans="1:18" x14ac:dyDescent="0.3">
      <c r="A101" s="2"/>
      <c r="B101" s="35"/>
      <c r="C101" s="2">
        <v>5</v>
      </c>
      <c r="D101" s="2" t="s">
        <v>42</v>
      </c>
      <c r="E101" s="4">
        <v>192</v>
      </c>
      <c r="F101" s="4">
        <v>18560</v>
      </c>
      <c r="G101" s="4">
        <v>1732</v>
      </c>
      <c r="H101" s="2">
        <v>3.4</v>
      </c>
      <c r="I101" s="2">
        <v>3600</v>
      </c>
      <c r="J101" s="2">
        <f t="shared" si="7"/>
        <v>623.52</v>
      </c>
      <c r="K101" s="2">
        <f>K98</f>
        <v>894.95</v>
      </c>
      <c r="L101" s="18">
        <f t="shared" si="8"/>
        <v>54.278805208333338</v>
      </c>
      <c r="M101" s="2">
        <f>M98</f>
        <v>856.13</v>
      </c>
      <c r="N101" s="2">
        <f t="shared" si="9"/>
        <v>546.28993958333342</v>
      </c>
      <c r="O101" s="2"/>
      <c r="P101" s="2"/>
      <c r="Q101" s="2"/>
      <c r="R101" s="2"/>
    </row>
    <row r="102" spans="1:18" x14ac:dyDescent="0.3">
      <c r="A102" s="2"/>
      <c r="B102" s="35"/>
      <c r="C102" s="2">
        <v>6</v>
      </c>
      <c r="D102" s="2" t="s">
        <v>42</v>
      </c>
      <c r="E102" s="4">
        <v>192</v>
      </c>
      <c r="F102" s="4">
        <v>18560</v>
      </c>
      <c r="G102" s="4">
        <v>1732</v>
      </c>
      <c r="H102" s="2">
        <v>3.4</v>
      </c>
      <c r="I102" s="2">
        <v>3600</v>
      </c>
      <c r="J102" s="2">
        <f t="shared" si="7"/>
        <v>623.52</v>
      </c>
      <c r="K102" s="2">
        <f>K97</f>
        <v>608.21</v>
      </c>
      <c r="L102" s="18">
        <f t="shared" si="8"/>
        <v>56.865438958333343</v>
      </c>
      <c r="M102" s="2">
        <f>M97</f>
        <v>432.03</v>
      </c>
      <c r="N102" s="2">
        <f t="shared" si="9"/>
        <v>584.54729374999999</v>
      </c>
      <c r="O102" s="2"/>
      <c r="P102" s="2"/>
      <c r="Q102" s="2"/>
      <c r="R102" s="2"/>
    </row>
    <row r="103" spans="1:18" x14ac:dyDescent="0.3">
      <c r="A103" s="2"/>
      <c r="B103" s="35" t="s">
        <v>37</v>
      </c>
      <c r="C103" s="2">
        <v>1</v>
      </c>
      <c r="D103" s="2" t="s">
        <v>34</v>
      </c>
      <c r="E103" s="4">
        <v>160</v>
      </c>
      <c r="F103" s="4">
        <v>10773.3</v>
      </c>
      <c r="G103" s="4">
        <v>1204</v>
      </c>
      <c r="H103" s="2">
        <v>3.4</v>
      </c>
      <c r="I103" s="2">
        <v>3600</v>
      </c>
      <c r="J103" s="2">
        <f t="shared" si="7"/>
        <v>433.44</v>
      </c>
      <c r="K103" s="2">
        <v>376.47</v>
      </c>
      <c r="L103" s="18">
        <f t="shared" si="8"/>
        <v>40.511063249999999</v>
      </c>
      <c r="M103" s="2">
        <v>284.41000000000003</v>
      </c>
      <c r="N103" s="2">
        <f t="shared" si="9"/>
        <v>412.03814750000004</v>
      </c>
      <c r="O103" s="2"/>
      <c r="P103" s="2"/>
      <c r="Q103" s="2"/>
      <c r="R103" s="2"/>
    </row>
    <row r="104" spans="1:18" x14ac:dyDescent="0.3">
      <c r="A104" s="2"/>
      <c r="B104" s="35"/>
      <c r="C104" s="2">
        <v>2</v>
      </c>
      <c r="D104" s="2" t="s">
        <v>34</v>
      </c>
      <c r="E104" s="4">
        <v>160</v>
      </c>
      <c r="F104" s="4">
        <v>10773.3</v>
      </c>
      <c r="G104" s="4">
        <v>1204</v>
      </c>
      <c r="H104" s="2">
        <v>3.4</v>
      </c>
      <c r="I104" s="2">
        <v>3600</v>
      </c>
      <c r="J104" s="2">
        <f t="shared" si="7"/>
        <v>433.44</v>
      </c>
      <c r="K104" s="2">
        <v>598.28</v>
      </c>
      <c r="L104" s="18">
        <f t="shared" si="8"/>
        <v>38.841943000000001</v>
      </c>
      <c r="M104" s="2">
        <v>572.92999999999995</v>
      </c>
      <c r="N104" s="2">
        <f t="shared" si="9"/>
        <v>390.32701749999995</v>
      </c>
      <c r="O104" s="2"/>
      <c r="P104" s="2"/>
      <c r="Q104" s="2"/>
      <c r="R104" s="2"/>
    </row>
    <row r="105" spans="1:18" x14ac:dyDescent="0.3">
      <c r="A105" s="2"/>
      <c r="B105" s="35"/>
      <c r="C105" s="2">
        <v>3</v>
      </c>
      <c r="D105" s="2" t="s">
        <v>34</v>
      </c>
      <c r="E105" s="4">
        <v>160</v>
      </c>
      <c r="F105" s="4">
        <v>10773.3</v>
      </c>
      <c r="G105" s="4">
        <v>1204</v>
      </c>
      <c r="H105" s="2">
        <v>3.4</v>
      </c>
      <c r="I105" s="2">
        <v>3600</v>
      </c>
      <c r="J105" s="2">
        <f t="shared" si="7"/>
        <v>433.44</v>
      </c>
      <c r="K105" s="2">
        <v>588.25</v>
      </c>
      <c r="L105" s="18">
        <f t="shared" si="8"/>
        <v>38.917418750000003</v>
      </c>
      <c r="M105" s="2">
        <v>568.54</v>
      </c>
      <c r="N105" s="2">
        <f t="shared" si="9"/>
        <v>390.65736499999997</v>
      </c>
      <c r="O105" s="2"/>
      <c r="P105" s="2"/>
      <c r="Q105" s="2"/>
      <c r="R105" s="2"/>
    </row>
    <row r="106" spans="1:18" x14ac:dyDescent="0.3">
      <c r="A106" s="2"/>
      <c r="B106" s="35"/>
      <c r="C106" s="2">
        <v>4</v>
      </c>
      <c r="D106" s="2" t="s">
        <v>34</v>
      </c>
      <c r="E106" s="4">
        <v>160</v>
      </c>
      <c r="F106" s="4">
        <v>10773.3</v>
      </c>
      <c r="G106" s="4">
        <v>1204</v>
      </c>
      <c r="H106" s="2">
        <v>3.4</v>
      </c>
      <c r="I106" s="2">
        <v>3600</v>
      </c>
      <c r="J106" s="2">
        <f t="shared" si="7"/>
        <v>433.44</v>
      </c>
      <c r="K106" s="2">
        <f>K105</f>
        <v>588.25</v>
      </c>
      <c r="L106" s="18">
        <f t="shared" si="8"/>
        <v>38.917418750000003</v>
      </c>
      <c r="M106" s="2">
        <f>M105</f>
        <v>568.54</v>
      </c>
      <c r="N106" s="2">
        <f t="shared" si="9"/>
        <v>390.65736499999997</v>
      </c>
      <c r="O106" s="2"/>
      <c r="P106" s="2"/>
      <c r="Q106" s="2"/>
      <c r="R106" s="2"/>
    </row>
    <row r="107" spans="1:18" x14ac:dyDescent="0.3">
      <c r="A107" s="2"/>
      <c r="B107" s="35"/>
      <c r="C107" s="2">
        <v>5</v>
      </c>
      <c r="D107" s="2" t="s">
        <v>34</v>
      </c>
      <c r="E107" s="4">
        <v>160</v>
      </c>
      <c r="F107" s="4">
        <v>10773.3</v>
      </c>
      <c r="G107" s="4">
        <v>1204</v>
      </c>
      <c r="H107" s="2">
        <v>3.4</v>
      </c>
      <c r="I107" s="2">
        <v>3600</v>
      </c>
      <c r="J107" s="2">
        <f t="shared" si="7"/>
        <v>433.44</v>
      </c>
      <c r="K107" s="2">
        <f>K104</f>
        <v>598.28</v>
      </c>
      <c r="L107" s="18">
        <f t="shared" si="8"/>
        <v>38.841943000000001</v>
      </c>
      <c r="M107" s="2">
        <f>M104</f>
        <v>572.92999999999995</v>
      </c>
      <c r="N107" s="2">
        <f t="shared" si="9"/>
        <v>390.32701749999995</v>
      </c>
      <c r="O107" s="2"/>
      <c r="P107" s="2"/>
      <c r="Q107" s="2"/>
      <c r="R107" s="2"/>
    </row>
    <row r="108" spans="1:18" x14ac:dyDescent="0.3">
      <c r="A108" s="2"/>
      <c r="B108" s="35"/>
      <c r="C108" s="2">
        <v>6</v>
      </c>
      <c r="D108" s="2" t="s">
        <v>34</v>
      </c>
      <c r="E108" s="4">
        <v>160</v>
      </c>
      <c r="F108" s="4">
        <v>10773.3</v>
      </c>
      <c r="G108" s="4">
        <v>1204</v>
      </c>
      <c r="H108" s="2">
        <v>3.4</v>
      </c>
      <c r="I108" s="2">
        <v>3600</v>
      </c>
      <c r="J108" s="2">
        <f t="shared" si="7"/>
        <v>433.44</v>
      </c>
      <c r="K108" s="2">
        <f>K103</f>
        <v>376.47</v>
      </c>
      <c r="L108" s="18">
        <f t="shared" si="8"/>
        <v>40.511063249999999</v>
      </c>
      <c r="M108" s="2">
        <f>M103</f>
        <v>284.41000000000003</v>
      </c>
      <c r="N108" s="2">
        <f t="shared" si="9"/>
        <v>412.03814750000004</v>
      </c>
      <c r="O108" s="2"/>
      <c r="P108" s="2"/>
      <c r="Q108" s="2"/>
      <c r="R108" s="2"/>
    </row>
    <row r="109" spans="1:18" x14ac:dyDescent="0.3">
      <c r="A109" s="2"/>
      <c r="B109" s="35" t="s">
        <v>38</v>
      </c>
      <c r="C109" s="2">
        <v>1</v>
      </c>
      <c r="D109" s="2" t="s">
        <v>34</v>
      </c>
      <c r="E109" s="4">
        <v>160</v>
      </c>
      <c r="F109" s="4">
        <v>10773.3</v>
      </c>
      <c r="G109" s="4">
        <v>1204</v>
      </c>
      <c r="H109" s="2">
        <v>3.4</v>
      </c>
      <c r="I109" s="2">
        <v>3600</v>
      </c>
      <c r="J109" s="2">
        <f t="shared" si="7"/>
        <v>433.44</v>
      </c>
      <c r="K109" s="2">
        <v>171.31</v>
      </c>
      <c r="L109" s="18">
        <f t="shared" si="8"/>
        <v>42.054892250000009</v>
      </c>
      <c r="M109" s="2">
        <v>138.88</v>
      </c>
      <c r="N109" s="2">
        <f t="shared" si="9"/>
        <v>422.98928000000001</v>
      </c>
      <c r="O109" s="2"/>
      <c r="P109" s="2"/>
      <c r="Q109" s="2"/>
      <c r="R109" s="2"/>
    </row>
    <row r="110" spans="1:18" x14ac:dyDescent="0.3">
      <c r="A110" s="2"/>
      <c r="B110" s="35"/>
      <c r="C110" s="2">
        <v>2</v>
      </c>
      <c r="D110" s="2" t="s">
        <v>34</v>
      </c>
      <c r="E110" s="4">
        <v>160</v>
      </c>
      <c r="F110" s="4">
        <v>10773.3</v>
      </c>
      <c r="G110" s="4">
        <v>1204</v>
      </c>
      <c r="H110" s="2">
        <v>3.4</v>
      </c>
      <c r="I110" s="2">
        <v>3600</v>
      </c>
      <c r="J110" s="2">
        <f t="shared" si="7"/>
        <v>433.44</v>
      </c>
      <c r="K110" s="2">
        <v>302.70999999999998</v>
      </c>
      <c r="L110" s="18">
        <f t="shared" si="8"/>
        <v>41.066107250000002</v>
      </c>
      <c r="M110" s="2">
        <v>290.2</v>
      </c>
      <c r="N110" s="2">
        <f t="shared" si="9"/>
        <v>411.60244999999998</v>
      </c>
      <c r="O110" s="2"/>
      <c r="P110" s="2"/>
      <c r="Q110" s="2"/>
      <c r="R110" s="2"/>
    </row>
    <row r="111" spans="1:18" x14ac:dyDescent="0.3">
      <c r="A111" s="2"/>
      <c r="B111" s="35"/>
      <c r="C111" s="2">
        <v>3</v>
      </c>
      <c r="D111" s="2" t="s">
        <v>34</v>
      </c>
      <c r="E111" s="4">
        <v>160</v>
      </c>
      <c r="F111" s="4">
        <v>10773.3</v>
      </c>
      <c r="G111" s="4">
        <v>1204</v>
      </c>
      <c r="H111" s="2">
        <v>3.4</v>
      </c>
      <c r="I111" s="2">
        <v>3600</v>
      </c>
      <c r="J111" s="2">
        <f t="shared" si="7"/>
        <v>433.44</v>
      </c>
      <c r="K111" s="2">
        <v>293.92</v>
      </c>
      <c r="L111" s="18">
        <f t="shared" si="8"/>
        <v>41.132252000000001</v>
      </c>
      <c r="M111" s="2">
        <v>283.86</v>
      </c>
      <c r="N111" s="2">
        <f t="shared" si="9"/>
        <v>412.07953500000002</v>
      </c>
      <c r="O111" s="2"/>
      <c r="P111" s="2"/>
      <c r="Q111" s="2"/>
      <c r="R111" s="2"/>
    </row>
    <row r="112" spans="1:18" x14ac:dyDescent="0.3">
      <c r="A112" s="2"/>
      <c r="B112" s="35"/>
      <c r="C112" s="2">
        <v>4</v>
      </c>
      <c r="D112" s="2" t="s">
        <v>34</v>
      </c>
      <c r="E112" s="4">
        <v>160</v>
      </c>
      <c r="F112" s="4">
        <v>10773.3</v>
      </c>
      <c r="G112" s="4">
        <v>1204</v>
      </c>
      <c r="H112" s="2">
        <v>3.4</v>
      </c>
      <c r="I112" s="2">
        <v>3600</v>
      </c>
      <c r="J112" s="2">
        <f t="shared" si="7"/>
        <v>433.44</v>
      </c>
      <c r="K112" s="2">
        <f>K111</f>
        <v>293.92</v>
      </c>
      <c r="L112" s="18">
        <f t="shared" si="8"/>
        <v>41.132252000000001</v>
      </c>
      <c r="M112" s="2">
        <f>M111</f>
        <v>283.86</v>
      </c>
      <c r="N112" s="2">
        <f t="shared" si="9"/>
        <v>412.07953500000002</v>
      </c>
      <c r="O112" s="2"/>
      <c r="P112" s="2"/>
      <c r="Q112" s="2"/>
      <c r="R112" s="2"/>
    </row>
    <row r="113" spans="1:18" x14ac:dyDescent="0.3">
      <c r="A113" s="2"/>
      <c r="B113" s="35"/>
      <c r="C113" s="2">
        <v>5</v>
      </c>
      <c r="D113" s="2" t="s">
        <v>34</v>
      </c>
      <c r="E113" s="4">
        <v>160</v>
      </c>
      <c r="F113" s="4">
        <v>10773.3</v>
      </c>
      <c r="G113" s="4">
        <v>1204</v>
      </c>
      <c r="H113" s="2">
        <v>3.4</v>
      </c>
      <c r="I113" s="2">
        <v>3600</v>
      </c>
      <c r="J113" s="2">
        <f t="shared" si="7"/>
        <v>433.44</v>
      </c>
      <c r="K113" s="2">
        <f>K110</f>
        <v>302.70999999999998</v>
      </c>
      <c r="L113" s="18">
        <f t="shared" si="8"/>
        <v>41.066107250000002</v>
      </c>
      <c r="M113" s="2">
        <f>M110</f>
        <v>290.2</v>
      </c>
      <c r="N113" s="2">
        <f t="shared" si="9"/>
        <v>411.60244999999998</v>
      </c>
      <c r="O113" s="2"/>
      <c r="P113" s="2"/>
      <c r="Q113" s="2"/>
      <c r="R113" s="2"/>
    </row>
    <row r="114" spans="1:18" x14ac:dyDescent="0.3">
      <c r="A114" s="2"/>
      <c r="B114" s="35"/>
      <c r="C114" s="2">
        <v>6</v>
      </c>
      <c r="D114" s="2" t="s">
        <v>34</v>
      </c>
      <c r="E114" s="4">
        <v>160</v>
      </c>
      <c r="F114" s="4">
        <v>10773.3</v>
      </c>
      <c r="G114" s="4">
        <v>1204</v>
      </c>
      <c r="H114" s="2">
        <v>3.4</v>
      </c>
      <c r="I114" s="2">
        <v>3600</v>
      </c>
      <c r="J114" s="2">
        <f t="shared" si="7"/>
        <v>433.44</v>
      </c>
      <c r="K114" s="2">
        <f>K109</f>
        <v>171.31</v>
      </c>
      <c r="L114" s="18">
        <f t="shared" si="8"/>
        <v>42.054892250000009</v>
      </c>
      <c r="M114" s="2">
        <f>M109</f>
        <v>138.88</v>
      </c>
      <c r="N114" s="2">
        <f t="shared" si="9"/>
        <v>422.98928000000001</v>
      </c>
      <c r="O114" s="2"/>
      <c r="P114" s="2"/>
      <c r="Q114" s="2"/>
      <c r="R114" s="2"/>
    </row>
    <row r="116" spans="1:18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</row>
    <row r="117" spans="1:18" ht="15" thickBot="1" x14ac:dyDescent="0.35"/>
    <row r="118" spans="1:18" ht="15" thickBot="1" x14ac:dyDescent="0.35">
      <c r="A118" s="15" t="s">
        <v>103</v>
      </c>
      <c r="H118" s="33" t="s">
        <v>125</v>
      </c>
      <c r="I118" s="34"/>
    </row>
    <row r="119" spans="1:18" x14ac:dyDescent="0.3">
      <c r="B119" t="s">
        <v>113</v>
      </c>
      <c r="C119" t="s">
        <v>114</v>
      </c>
      <c r="H119" s="27" t="s">
        <v>126</v>
      </c>
      <c r="I119" s="27">
        <v>2.2749999999999999</v>
      </c>
    </row>
    <row r="120" spans="1:18" x14ac:dyDescent="0.3">
      <c r="A120" t="s">
        <v>104</v>
      </c>
      <c r="B120" s="19">
        <v>103267.95</v>
      </c>
      <c r="C120">
        <f>B120/2</f>
        <v>51633.974999999999</v>
      </c>
      <c r="H120" s="28" t="s">
        <v>127</v>
      </c>
      <c r="I120" s="28">
        <v>0.79600000000000004</v>
      </c>
    </row>
    <row r="121" spans="1:18" ht="15" thickBot="1" x14ac:dyDescent="0.35">
      <c r="A121" t="s">
        <v>105</v>
      </c>
      <c r="B121" s="19">
        <v>103267.95</v>
      </c>
      <c r="C121">
        <f t="shared" ref="C121:C128" si="10">B121/2</f>
        <v>51633.974999999999</v>
      </c>
      <c r="H121" s="29" t="s">
        <v>128</v>
      </c>
      <c r="I121" s="29">
        <v>0.46800000000000003</v>
      </c>
    </row>
    <row r="122" spans="1:18" x14ac:dyDescent="0.3">
      <c r="A122" t="s">
        <v>106</v>
      </c>
      <c r="B122" s="19">
        <v>103267.95</v>
      </c>
      <c r="C122">
        <f t="shared" si="10"/>
        <v>51633.974999999999</v>
      </c>
    </row>
    <row r="123" spans="1:18" x14ac:dyDescent="0.3">
      <c r="A123" t="s">
        <v>107</v>
      </c>
      <c r="B123" s="19">
        <v>102972.28</v>
      </c>
      <c r="C123">
        <f t="shared" si="10"/>
        <v>51486.14</v>
      </c>
    </row>
    <row r="124" spans="1:18" x14ac:dyDescent="0.3">
      <c r="A124" t="s">
        <v>108</v>
      </c>
      <c r="B124" s="19">
        <v>102464.56</v>
      </c>
      <c r="C124">
        <f t="shared" si="10"/>
        <v>51232.28</v>
      </c>
    </row>
    <row r="125" spans="1:18" x14ac:dyDescent="0.3">
      <c r="A125" t="s">
        <v>109</v>
      </c>
      <c r="B125" s="19">
        <v>102464.56</v>
      </c>
      <c r="C125">
        <f t="shared" si="10"/>
        <v>51232.28</v>
      </c>
    </row>
    <row r="126" spans="1:18" x14ac:dyDescent="0.3">
      <c r="A126" t="s">
        <v>110</v>
      </c>
      <c r="B126" s="19">
        <v>102208.34</v>
      </c>
      <c r="C126">
        <f t="shared" si="10"/>
        <v>51104.17</v>
      </c>
    </row>
    <row r="127" spans="1:18" x14ac:dyDescent="0.3">
      <c r="A127" t="s">
        <v>111</v>
      </c>
      <c r="B127" s="19">
        <v>101791.3</v>
      </c>
      <c r="C127">
        <f t="shared" si="10"/>
        <v>50895.65</v>
      </c>
    </row>
    <row r="128" spans="1:18" x14ac:dyDescent="0.3">
      <c r="A128" t="s">
        <v>112</v>
      </c>
      <c r="B128" s="19">
        <v>100510.18</v>
      </c>
      <c r="C128">
        <f t="shared" si="10"/>
        <v>50255.09</v>
      </c>
    </row>
    <row r="129" spans="1:11" x14ac:dyDescent="0.3">
      <c r="A129" t="s">
        <v>129</v>
      </c>
      <c r="B129">
        <f>SUM(B120:B128)/1000</f>
        <v>922.21507000000008</v>
      </c>
    </row>
    <row r="131" spans="1:1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3" spans="1:11" x14ac:dyDescent="0.3">
      <c r="A133" s="15" t="s">
        <v>130</v>
      </c>
    </row>
    <row r="135" spans="1:11" x14ac:dyDescent="0.3">
      <c r="A135" t="s">
        <v>132</v>
      </c>
      <c r="B135">
        <f>0.5*2.5+0.75</f>
        <v>2</v>
      </c>
    </row>
    <row r="136" spans="1:11" x14ac:dyDescent="0.3">
      <c r="E136" t="s">
        <v>131</v>
      </c>
      <c r="F136" t="s">
        <v>133</v>
      </c>
      <c r="G136" t="s">
        <v>136</v>
      </c>
      <c r="H136" t="s">
        <v>135</v>
      </c>
    </row>
    <row r="137" spans="1:11" x14ac:dyDescent="0.3">
      <c r="D137" t="s">
        <v>104</v>
      </c>
      <c r="E137">
        <v>103267.95</v>
      </c>
      <c r="F137">
        <v>3.4</v>
      </c>
      <c r="G137">
        <f>E137*(F137^2)</f>
        <v>1193777.5019999999</v>
      </c>
      <c r="H137" s="30">
        <f>G137/(335330426.7)</f>
        <v>3.5600035277085101E-3</v>
      </c>
    </row>
    <row r="138" spans="1:11" x14ac:dyDescent="0.3">
      <c r="D138" t="s">
        <v>105</v>
      </c>
      <c r="E138">
        <v>103267.95</v>
      </c>
      <c r="F138">
        <f>F137+3.4</f>
        <v>6.8</v>
      </c>
      <c r="G138">
        <f t="shared" ref="G138:G145" si="11">E138*(F138^2)</f>
        <v>4775110.0079999994</v>
      </c>
      <c r="H138" s="30">
        <f t="shared" ref="H138:H145" si="12">G138/(335330426.7)</f>
        <v>1.424001411083404E-2</v>
      </c>
    </row>
    <row r="139" spans="1:11" x14ac:dyDescent="0.3">
      <c r="D139" t="s">
        <v>106</v>
      </c>
      <c r="E139">
        <v>103267.95</v>
      </c>
      <c r="F139">
        <f t="shared" ref="F139:F145" si="13">F138+3.4</f>
        <v>10.199999999999999</v>
      </c>
      <c r="G139">
        <f t="shared" si="11"/>
        <v>10743997.517999999</v>
      </c>
      <c r="H139" s="30">
        <f t="shared" si="12"/>
        <v>3.2040031749376592E-2</v>
      </c>
    </row>
    <row r="140" spans="1:11" x14ac:dyDescent="0.3">
      <c r="D140" t="s">
        <v>107</v>
      </c>
      <c r="E140">
        <v>102972.28</v>
      </c>
      <c r="F140">
        <f t="shared" si="13"/>
        <v>13.6</v>
      </c>
      <c r="G140">
        <f t="shared" si="11"/>
        <v>19045752.908799998</v>
      </c>
      <c r="H140" s="30">
        <f t="shared" si="12"/>
        <v>5.6796972157373275E-2</v>
      </c>
    </row>
    <row r="141" spans="1:11" x14ac:dyDescent="0.3">
      <c r="D141" t="s">
        <v>108</v>
      </c>
      <c r="E141">
        <v>102464.56</v>
      </c>
      <c r="F141">
        <f t="shared" si="13"/>
        <v>17</v>
      </c>
      <c r="G141">
        <f t="shared" si="11"/>
        <v>29612257.84</v>
      </c>
      <c r="H141" s="30">
        <f t="shared" si="12"/>
        <v>8.8307697370069882E-2</v>
      </c>
    </row>
    <row r="142" spans="1:11" x14ac:dyDescent="0.3">
      <c r="D142" t="s">
        <v>109</v>
      </c>
      <c r="E142">
        <v>102464.56</v>
      </c>
      <c r="F142">
        <f t="shared" si="13"/>
        <v>20.399999999999999</v>
      </c>
      <c r="G142">
        <f t="shared" si="11"/>
        <v>42641651.289599992</v>
      </c>
      <c r="H142" s="30">
        <f t="shared" si="12"/>
        <v>0.1271630842129006</v>
      </c>
    </row>
    <row r="143" spans="1:11" x14ac:dyDescent="0.3">
      <c r="D143" t="s">
        <v>110</v>
      </c>
      <c r="E143">
        <v>102208.34</v>
      </c>
      <c r="F143">
        <f t="shared" si="13"/>
        <v>23.799999999999997</v>
      </c>
      <c r="G143">
        <f t="shared" si="11"/>
        <v>57894892.109599978</v>
      </c>
      <c r="H143" s="30">
        <f t="shared" si="12"/>
        <v>0.17265028014113096</v>
      </c>
    </row>
    <row r="144" spans="1:11" x14ac:dyDescent="0.3">
      <c r="D144" t="s">
        <v>111</v>
      </c>
      <c r="E144">
        <v>101791.3</v>
      </c>
      <c r="F144">
        <f t="shared" si="13"/>
        <v>27.199999999999996</v>
      </c>
      <c r="G144">
        <f t="shared" si="11"/>
        <v>75309275.391999975</v>
      </c>
      <c r="H144" s="30">
        <f t="shared" si="12"/>
        <v>0.22458229076651809</v>
      </c>
    </row>
    <row r="145" spans="4:8" x14ac:dyDescent="0.3">
      <c r="D145" t="s">
        <v>112</v>
      </c>
      <c r="E145">
        <v>100510.18</v>
      </c>
      <c r="F145">
        <f t="shared" si="13"/>
        <v>30.599999999999994</v>
      </c>
      <c r="G145">
        <f t="shared" si="11"/>
        <v>94113712.144799963</v>
      </c>
      <c r="H145" s="30">
        <f t="shared" si="12"/>
        <v>0.28065962600225913</v>
      </c>
    </row>
    <row r="146" spans="4:8" x14ac:dyDescent="0.3">
      <c r="G146">
        <f>SUM(G137:G145)</f>
        <v>335330426.71279991</v>
      </c>
    </row>
  </sheetData>
  <mergeCells count="28">
    <mergeCell ref="B109:B114"/>
    <mergeCell ref="B61:B66"/>
    <mergeCell ref="B67:B72"/>
    <mergeCell ref="B73:B78"/>
    <mergeCell ref="B79:B84"/>
    <mergeCell ref="B85:B90"/>
    <mergeCell ref="B91:B96"/>
    <mergeCell ref="B45:B49"/>
    <mergeCell ref="O50:O55"/>
    <mergeCell ref="B51:B55"/>
    <mergeCell ref="B97:B102"/>
    <mergeCell ref="B103:B108"/>
    <mergeCell ref="H118:I118"/>
    <mergeCell ref="O2:O7"/>
    <mergeCell ref="B3:B7"/>
    <mergeCell ref="O8:O13"/>
    <mergeCell ref="B9:B13"/>
    <mergeCell ref="O14:O19"/>
    <mergeCell ref="B15:B19"/>
    <mergeCell ref="O20:O25"/>
    <mergeCell ref="B21:B25"/>
    <mergeCell ref="O26:O31"/>
    <mergeCell ref="B27:B31"/>
    <mergeCell ref="O32:O37"/>
    <mergeCell ref="B33:B37"/>
    <mergeCell ref="O38:O43"/>
    <mergeCell ref="B39:B43"/>
    <mergeCell ref="O44:O49"/>
  </mergeCells>
  <phoneticPr fontId="7" type="noConversion"/>
  <pageMargins left="0.7" right="0.7" top="0.75" bottom="0.75" header="0.3" footer="0.3"/>
  <pageSetup orientation="portrait" r:id="rId1"/>
  <ignoredErrors>
    <ignoredError sqref="L64 L65:L6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9"/>
  <sheetViews>
    <sheetView workbookViewId="0">
      <selection activeCell="B169" sqref="B169"/>
    </sheetView>
  </sheetViews>
  <sheetFormatPr defaultRowHeight="14.4" x14ac:dyDescent="0.3"/>
  <cols>
    <col min="1" max="1" width="9.88671875" customWidth="1"/>
    <col min="4" max="4" width="11.77734375" customWidth="1"/>
    <col min="9" max="9" width="13" customWidth="1"/>
    <col min="10" max="10" width="11.44140625" customWidth="1"/>
    <col min="11" max="11" width="12.21875" customWidth="1"/>
    <col min="12" max="12" width="15.88671875" customWidth="1"/>
    <col min="13" max="13" width="10.88671875" customWidth="1"/>
    <col min="14" max="14" width="11.88671875" customWidth="1"/>
  </cols>
  <sheetData>
    <row r="1" spans="1:18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11</v>
      </c>
      <c r="M1" s="2"/>
      <c r="N1" s="2"/>
      <c r="O1" s="2" t="s">
        <v>14</v>
      </c>
      <c r="P1" s="2" t="s">
        <v>71</v>
      </c>
      <c r="Q1" s="2" t="s">
        <v>35</v>
      </c>
      <c r="R1" s="2"/>
    </row>
    <row r="2" spans="1:18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3" t="s">
        <v>75</v>
      </c>
      <c r="N2" s="2"/>
      <c r="O2" s="40" t="s">
        <v>12</v>
      </c>
      <c r="P2" s="2">
        <v>1</v>
      </c>
      <c r="Q2" s="2">
        <f t="shared" ref="Q2:Q65" si="0">(L79+L85)/(L2+L3)</f>
        <v>2.108198753697903</v>
      </c>
      <c r="R2" s="2"/>
    </row>
    <row r="3" spans="1:18" x14ac:dyDescent="0.3">
      <c r="A3" s="2"/>
      <c r="B3" s="35" t="s">
        <v>12</v>
      </c>
      <c r="C3" s="2">
        <v>1</v>
      </c>
      <c r="D3" s="2" t="s">
        <v>43</v>
      </c>
      <c r="E3" s="4">
        <v>94.8</v>
      </c>
      <c r="F3" s="4">
        <v>40957.199999999997</v>
      </c>
      <c r="G3" s="4">
        <v>1802.6</v>
      </c>
      <c r="H3" s="2">
        <v>6</v>
      </c>
      <c r="I3" s="2">
        <v>2400</v>
      </c>
      <c r="J3" s="2">
        <f>(G3*I3/10^5)*1.2*1.2</f>
        <v>62.297855999999996</v>
      </c>
      <c r="K3" s="2">
        <f>((2*J3)/H3)+((1.41*3+0.5*1)*H3/2)</f>
        <v>34.955951999999996</v>
      </c>
      <c r="L3" s="2">
        <f>J3+K3*0.13</f>
        <v>66.842129759999992</v>
      </c>
      <c r="M3" s="2">
        <f>G3*I3/10^4</f>
        <v>432.62400000000002</v>
      </c>
      <c r="N3" s="2"/>
      <c r="O3" s="40"/>
      <c r="P3" s="2">
        <v>2</v>
      </c>
      <c r="Q3" s="2">
        <f t="shared" si="0"/>
        <v>1.0059809549562253</v>
      </c>
      <c r="R3" s="2"/>
    </row>
    <row r="4" spans="1:18" x14ac:dyDescent="0.3">
      <c r="A4" s="2"/>
      <c r="B4" s="35"/>
      <c r="C4" s="2">
        <v>2</v>
      </c>
      <c r="D4" s="2" t="s">
        <v>43</v>
      </c>
      <c r="E4" s="4">
        <v>94.8</v>
      </c>
      <c r="F4" s="4">
        <v>40957.199999999997</v>
      </c>
      <c r="G4" s="4">
        <v>1802.6</v>
      </c>
      <c r="H4" s="2">
        <v>6</v>
      </c>
      <c r="I4" s="2">
        <v>2400</v>
      </c>
      <c r="J4" s="2">
        <f t="shared" ref="J4:J67" si="1">(G4*I4/10^5)*1.2*1.2</f>
        <v>62.297855999999996</v>
      </c>
      <c r="K4" s="2">
        <f t="shared" ref="K4:K67" si="2">((2*J4)/H4)+((1.41*3+0.5*1)*H4/2)</f>
        <v>34.955951999999996</v>
      </c>
      <c r="L4" s="2">
        <f t="shared" ref="L4:L67" si="3">J4+K4*0.13</f>
        <v>66.842129759999992</v>
      </c>
      <c r="M4" s="2">
        <f t="shared" ref="M4:M67" si="4">G4*I4/10^4</f>
        <v>432.62400000000002</v>
      </c>
      <c r="N4" s="2"/>
      <c r="O4" s="40"/>
      <c r="P4" s="2">
        <v>3</v>
      </c>
      <c r="Q4" s="2">
        <f t="shared" si="0"/>
        <v>1.0005638131104775</v>
      </c>
      <c r="R4" s="2"/>
    </row>
    <row r="5" spans="1:18" x14ac:dyDescent="0.3">
      <c r="A5" s="2"/>
      <c r="B5" s="35"/>
      <c r="C5" s="2">
        <v>3</v>
      </c>
      <c r="D5" s="2" t="s">
        <v>43</v>
      </c>
      <c r="E5" s="4">
        <v>94.8</v>
      </c>
      <c r="F5" s="4">
        <v>40957.199999999997</v>
      </c>
      <c r="G5" s="4">
        <v>1802.6</v>
      </c>
      <c r="H5" s="2">
        <v>6</v>
      </c>
      <c r="I5" s="2">
        <v>2400</v>
      </c>
      <c r="J5" s="2">
        <f t="shared" si="1"/>
        <v>62.297855999999996</v>
      </c>
      <c r="K5" s="2">
        <f t="shared" si="2"/>
        <v>34.955951999999996</v>
      </c>
      <c r="L5" s="2">
        <f t="shared" si="3"/>
        <v>66.842129759999992</v>
      </c>
      <c r="M5" s="2">
        <f t="shared" si="4"/>
        <v>432.62400000000002</v>
      </c>
      <c r="N5" s="2"/>
      <c r="O5" s="40"/>
      <c r="P5" s="2">
        <v>4</v>
      </c>
      <c r="Q5" s="2">
        <f t="shared" si="0"/>
        <v>1.0005638131104775</v>
      </c>
      <c r="R5" s="2"/>
    </row>
    <row r="6" spans="1:18" x14ac:dyDescent="0.3">
      <c r="A6" s="2"/>
      <c r="B6" s="35"/>
      <c r="C6" s="2">
        <v>4</v>
      </c>
      <c r="D6" s="2" t="s">
        <v>43</v>
      </c>
      <c r="E6" s="4">
        <v>94.8</v>
      </c>
      <c r="F6" s="4">
        <v>40957.199999999997</v>
      </c>
      <c r="G6" s="4">
        <v>1802.6</v>
      </c>
      <c r="H6" s="2">
        <v>6</v>
      </c>
      <c r="I6" s="2">
        <v>2400</v>
      </c>
      <c r="J6" s="2">
        <f t="shared" si="1"/>
        <v>62.297855999999996</v>
      </c>
      <c r="K6" s="2">
        <f t="shared" si="2"/>
        <v>34.955951999999996</v>
      </c>
      <c r="L6" s="2">
        <f t="shared" si="3"/>
        <v>66.842129759999992</v>
      </c>
      <c r="M6" s="2">
        <f t="shared" si="4"/>
        <v>432.62400000000002</v>
      </c>
      <c r="N6" s="2"/>
      <c r="O6" s="40"/>
      <c r="P6" s="2">
        <v>5</v>
      </c>
      <c r="Q6" s="2">
        <f t="shared" si="0"/>
        <v>1.0059809549562253</v>
      </c>
      <c r="R6" s="2"/>
    </row>
    <row r="7" spans="1:18" x14ac:dyDescent="0.3">
      <c r="A7" s="2"/>
      <c r="B7" s="35"/>
      <c r="C7" s="2">
        <v>5</v>
      </c>
      <c r="D7" s="2" t="s">
        <v>43</v>
      </c>
      <c r="E7" s="4">
        <v>94.8</v>
      </c>
      <c r="F7" s="4">
        <v>40957.199999999997</v>
      </c>
      <c r="G7" s="4">
        <v>1802.6</v>
      </c>
      <c r="H7" s="2">
        <v>6</v>
      </c>
      <c r="I7" s="2">
        <v>2400</v>
      </c>
      <c r="J7" s="2">
        <f t="shared" si="1"/>
        <v>62.297855999999996</v>
      </c>
      <c r="K7" s="2">
        <f t="shared" si="2"/>
        <v>34.955951999999996</v>
      </c>
      <c r="L7" s="2">
        <f t="shared" si="3"/>
        <v>66.842129759999992</v>
      </c>
      <c r="M7" s="2">
        <f t="shared" si="4"/>
        <v>432.62400000000002</v>
      </c>
      <c r="N7" s="2"/>
      <c r="O7" s="40"/>
      <c r="P7" s="2">
        <v>6</v>
      </c>
      <c r="Q7" s="2">
        <f t="shared" si="0"/>
        <v>2.108198753697903</v>
      </c>
      <c r="R7" s="2"/>
    </row>
    <row r="8" spans="1:18" x14ac:dyDescent="0.3">
      <c r="A8" s="2"/>
      <c r="B8" s="2"/>
      <c r="C8" s="2"/>
      <c r="D8" s="2"/>
      <c r="E8" s="4"/>
      <c r="F8" s="4"/>
      <c r="G8" s="4"/>
      <c r="H8" s="2"/>
      <c r="I8" s="2"/>
      <c r="J8" s="2"/>
      <c r="K8" s="2"/>
      <c r="L8" s="2"/>
      <c r="M8" s="2"/>
      <c r="N8" s="2"/>
      <c r="O8" s="40" t="s">
        <v>16</v>
      </c>
      <c r="P8" s="2">
        <v>1</v>
      </c>
      <c r="Q8" s="2">
        <f t="shared" si="0"/>
        <v>2.2053623054558242</v>
      </c>
      <c r="R8" s="2"/>
    </row>
    <row r="9" spans="1:18" x14ac:dyDescent="0.3">
      <c r="A9" s="2"/>
      <c r="B9" s="35" t="s">
        <v>16</v>
      </c>
      <c r="C9" s="2">
        <v>1</v>
      </c>
      <c r="D9" s="2" t="s">
        <v>43</v>
      </c>
      <c r="E9" s="4">
        <v>94.8</v>
      </c>
      <c r="F9" s="4">
        <v>40957.199999999997</v>
      </c>
      <c r="G9" s="4">
        <v>1802.6</v>
      </c>
      <c r="H9" s="2">
        <v>6</v>
      </c>
      <c r="I9" s="2">
        <v>2400</v>
      </c>
      <c r="J9" s="2">
        <f t="shared" si="1"/>
        <v>62.297855999999996</v>
      </c>
      <c r="K9" s="2">
        <f t="shared" si="2"/>
        <v>34.955951999999996</v>
      </c>
      <c r="L9" s="2">
        <f t="shared" si="3"/>
        <v>66.842129759999992</v>
      </c>
      <c r="M9" s="2">
        <f t="shared" si="4"/>
        <v>432.62400000000002</v>
      </c>
      <c r="N9" s="2"/>
      <c r="O9" s="40"/>
      <c r="P9" s="2">
        <v>2</v>
      </c>
      <c r="Q9" s="2">
        <f t="shared" si="0"/>
        <v>1.0548767904652554</v>
      </c>
      <c r="R9" s="2"/>
    </row>
    <row r="10" spans="1:18" x14ac:dyDescent="0.3">
      <c r="A10" s="2"/>
      <c r="B10" s="35"/>
      <c r="C10" s="2">
        <v>2</v>
      </c>
      <c r="D10" s="2" t="s">
        <v>43</v>
      </c>
      <c r="E10" s="4">
        <v>94.8</v>
      </c>
      <c r="F10" s="4">
        <v>40957.199999999997</v>
      </c>
      <c r="G10" s="4">
        <v>1802.6</v>
      </c>
      <c r="H10" s="2">
        <v>6</v>
      </c>
      <c r="I10" s="2">
        <v>2400</v>
      </c>
      <c r="J10" s="2">
        <f t="shared" si="1"/>
        <v>62.297855999999996</v>
      </c>
      <c r="K10" s="2">
        <f t="shared" si="2"/>
        <v>34.955951999999996</v>
      </c>
      <c r="L10" s="2">
        <f t="shared" si="3"/>
        <v>66.842129759999992</v>
      </c>
      <c r="M10" s="2">
        <f t="shared" si="4"/>
        <v>432.62400000000002</v>
      </c>
      <c r="N10" s="2"/>
      <c r="O10" s="40"/>
      <c r="P10" s="2">
        <v>3</v>
      </c>
      <c r="Q10" s="2">
        <f t="shared" si="0"/>
        <v>1.0468543460725301</v>
      </c>
      <c r="R10" s="2"/>
    </row>
    <row r="11" spans="1:18" x14ac:dyDescent="0.3">
      <c r="A11" s="2"/>
      <c r="B11" s="35"/>
      <c r="C11" s="2">
        <v>3</v>
      </c>
      <c r="D11" s="2" t="s">
        <v>43</v>
      </c>
      <c r="E11" s="4">
        <v>94.8</v>
      </c>
      <c r="F11" s="4">
        <v>40957.199999999997</v>
      </c>
      <c r="G11" s="4">
        <v>1802.6</v>
      </c>
      <c r="H11" s="2">
        <v>6</v>
      </c>
      <c r="I11" s="2">
        <v>2400</v>
      </c>
      <c r="J11" s="2">
        <f t="shared" si="1"/>
        <v>62.297855999999996</v>
      </c>
      <c r="K11" s="2">
        <f t="shared" si="2"/>
        <v>34.955951999999996</v>
      </c>
      <c r="L11" s="2">
        <f t="shared" si="3"/>
        <v>66.842129759999992</v>
      </c>
      <c r="M11" s="2">
        <f t="shared" si="4"/>
        <v>432.62400000000002</v>
      </c>
      <c r="N11" s="2"/>
      <c r="O11" s="40"/>
      <c r="P11" s="2">
        <v>4</v>
      </c>
      <c r="Q11" s="2">
        <f t="shared" si="0"/>
        <v>1.0468543460725301</v>
      </c>
      <c r="R11" s="2"/>
    </row>
    <row r="12" spans="1:18" x14ac:dyDescent="0.3">
      <c r="A12" s="2"/>
      <c r="B12" s="35"/>
      <c r="C12" s="2">
        <v>4</v>
      </c>
      <c r="D12" s="2" t="s">
        <v>43</v>
      </c>
      <c r="E12" s="4">
        <v>94.8</v>
      </c>
      <c r="F12" s="4">
        <v>40957.199999999997</v>
      </c>
      <c r="G12" s="4">
        <v>1802.6</v>
      </c>
      <c r="H12" s="2">
        <v>6</v>
      </c>
      <c r="I12" s="2">
        <v>2400</v>
      </c>
      <c r="J12" s="2">
        <f t="shared" si="1"/>
        <v>62.297855999999996</v>
      </c>
      <c r="K12" s="2">
        <f t="shared" si="2"/>
        <v>34.955951999999996</v>
      </c>
      <c r="L12" s="2">
        <f t="shared" si="3"/>
        <v>66.842129759999992</v>
      </c>
      <c r="M12" s="2">
        <f t="shared" si="4"/>
        <v>432.62400000000002</v>
      </c>
      <c r="N12" s="2"/>
      <c r="O12" s="40"/>
      <c r="P12" s="2">
        <v>5</v>
      </c>
      <c r="Q12" s="2">
        <f t="shared" si="0"/>
        <v>1.0548767904652554</v>
      </c>
      <c r="R12" s="2"/>
    </row>
    <row r="13" spans="1:18" x14ac:dyDescent="0.3">
      <c r="A13" s="2"/>
      <c r="B13" s="35"/>
      <c r="C13" s="2">
        <v>5</v>
      </c>
      <c r="D13" s="2" t="s">
        <v>43</v>
      </c>
      <c r="E13" s="4">
        <v>94.8</v>
      </c>
      <c r="F13" s="4">
        <v>40957.199999999997</v>
      </c>
      <c r="G13" s="4">
        <v>1802.6</v>
      </c>
      <c r="H13" s="2">
        <v>6</v>
      </c>
      <c r="I13" s="2">
        <v>2400</v>
      </c>
      <c r="J13" s="2">
        <f t="shared" si="1"/>
        <v>62.297855999999996</v>
      </c>
      <c r="K13" s="2">
        <f t="shared" si="2"/>
        <v>34.955951999999996</v>
      </c>
      <c r="L13" s="2">
        <f t="shared" si="3"/>
        <v>66.842129759999992</v>
      </c>
      <c r="M13" s="2">
        <f t="shared" si="4"/>
        <v>432.62400000000002</v>
      </c>
      <c r="N13" s="2"/>
      <c r="O13" s="40"/>
      <c r="P13" s="2">
        <v>6</v>
      </c>
      <c r="Q13" s="2">
        <f t="shared" si="0"/>
        <v>2.2053623054558242</v>
      </c>
      <c r="R13" s="2"/>
    </row>
    <row r="14" spans="1:18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0" t="s">
        <v>17</v>
      </c>
      <c r="P14" s="2">
        <v>1</v>
      </c>
      <c r="Q14" s="2">
        <f t="shared" si="0"/>
        <v>2.3037728131833788</v>
      </c>
      <c r="R14" s="2"/>
    </row>
    <row r="15" spans="1:18" x14ac:dyDescent="0.3">
      <c r="A15" s="2"/>
      <c r="B15" s="35" t="s">
        <v>17</v>
      </c>
      <c r="C15" s="2">
        <v>1</v>
      </c>
      <c r="D15" s="2" t="s">
        <v>43</v>
      </c>
      <c r="E15" s="4">
        <v>94.8</v>
      </c>
      <c r="F15" s="4">
        <v>40957.199999999997</v>
      </c>
      <c r="G15" s="4">
        <v>1802.6</v>
      </c>
      <c r="H15" s="2">
        <v>6</v>
      </c>
      <c r="I15" s="2">
        <v>2400</v>
      </c>
      <c r="J15" s="2">
        <f t="shared" si="1"/>
        <v>62.297855999999996</v>
      </c>
      <c r="K15" s="2">
        <f t="shared" si="2"/>
        <v>34.955951999999996</v>
      </c>
      <c r="L15" s="2">
        <f t="shared" si="3"/>
        <v>66.842129759999992</v>
      </c>
      <c r="M15" s="2">
        <f t="shared" si="4"/>
        <v>432.62400000000002</v>
      </c>
      <c r="N15" s="2"/>
      <c r="O15" s="40"/>
      <c r="P15" s="2">
        <v>2</v>
      </c>
      <c r="Q15" s="2">
        <f t="shared" si="0"/>
        <v>1.1023113977939882</v>
      </c>
      <c r="R15" s="2"/>
    </row>
    <row r="16" spans="1:18" x14ac:dyDescent="0.3">
      <c r="A16" s="2"/>
      <c r="B16" s="35"/>
      <c r="C16" s="2">
        <v>2</v>
      </c>
      <c r="D16" s="2" t="s">
        <v>43</v>
      </c>
      <c r="E16" s="4">
        <v>94.8</v>
      </c>
      <c r="F16" s="4">
        <v>40957.199999999997</v>
      </c>
      <c r="G16" s="4">
        <v>1802.6</v>
      </c>
      <c r="H16" s="2">
        <v>6</v>
      </c>
      <c r="I16" s="2">
        <v>2400</v>
      </c>
      <c r="J16" s="2">
        <f t="shared" si="1"/>
        <v>62.297855999999996</v>
      </c>
      <c r="K16" s="2">
        <f t="shared" si="2"/>
        <v>34.955951999999996</v>
      </c>
      <c r="L16" s="2">
        <f t="shared" si="3"/>
        <v>66.842129759999992</v>
      </c>
      <c r="M16" s="2">
        <f t="shared" si="4"/>
        <v>432.62400000000002</v>
      </c>
      <c r="N16" s="2"/>
      <c r="O16" s="40"/>
      <c r="P16" s="2">
        <v>3</v>
      </c>
      <c r="Q16" s="2">
        <f t="shared" si="0"/>
        <v>1.0932407987245547</v>
      </c>
      <c r="R16" s="2"/>
    </row>
    <row r="17" spans="1:18" x14ac:dyDescent="0.3">
      <c r="A17" s="2"/>
      <c r="B17" s="35"/>
      <c r="C17" s="2">
        <v>3</v>
      </c>
      <c r="D17" s="2" t="s">
        <v>43</v>
      </c>
      <c r="E17" s="4">
        <v>94.8</v>
      </c>
      <c r="F17" s="4">
        <v>40957.199999999997</v>
      </c>
      <c r="G17" s="4">
        <v>1802.6</v>
      </c>
      <c r="H17" s="2">
        <v>6</v>
      </c>
      <c r="I17" s="2">
        <v>2400</v>
      </c>
      <c r="J17" s="2">
        <f t="shared" si="1"/>
        <v>62.297855999999996</v>
      </c>
      <c r="K17" s="2">
        <f t="shared" si="2"/>
        <v>34.955951999999996</v>
      </c>
      <c r="L17" s="2">
        <f t="shared" si="3"/>
        <v>66.842129759999992</v>
      </c>
      <c r="M17" s="2">
        <f t="shared" si="4"/>
        <v>432.62400000000002</v>
      </c>
      <c r="N17" s="2"/>
      <c r="O17" s="40"/>
      <c r="P17" s="2">
        <v>4</v>
      </c>
      <c r="Q17" s="2">
        <f t="shared" si="0"/>
        <v>1.0932407987245547</v>
      </c>
      <c r="R17" s="2"/>
    </row>
    <row r="18" spans="1:18" x14ac:dyDescent="0.3">
      <c r="A18" s="2"/>
      <c r="B18" s="35"/>
      <c r="C18" s="2">
        <v>4</v>
      </c>
      <c r="D18" s="2" t="s">
        <v>43</v>
      </c>
      <c r="E18" s="4">
        <v>94.8</v>
      </c>
      <c r="F18" s="4">
        <v>40957.199999999997</v>
      </c>
      <c r="G18" s="4">
        <v>1802.6</v>
      </c>
      <c r="H18" s="2">
        <v>6</v>
      </c>
      <c r="I18" s="2">
        <v>2400</v>
      </c>
      <c r="J18" s="2">
        <f t="shared" si="1"/>
        <v>62.297855999999996</v>
      </c>
      <c r="K18" s="2">
        <f t="shared" si="2"/>
        <v>34.955951999999996</v>
      </c>
      <c r="L18" s="2">
        <f t="shared" si="3"/>
        <v>66.842129759999992</v>
      </c>
      <c r="M18" s="2">
        <f t="shared" si="4"/>
        <v>432.62400000000002</v>
      </c>
      <c r="N18" s="2"/>
      <c r="O18" s="40"/>
      <c r="P18" s="2">
        <v>5</v>
      </c>
      <c r="Q18" s="2">
        <f t="shared" si="0"/>
        <v>1.1023113977939882</v>
      </c>
      <c r="R18" s="2"/>
    </row>
    <row r="19" spans="1:18" x14ac:dyDescent="0.3">
      <c r="A19" s="2"/>
      <c r="B19" s="35"/>
      <c r="C19" s="2">
        <v>5</v>
      </c>
      <c r="D19" s="2" t="s">
        <v>43</v>
      </c>
      <c r="E19" s="4">
        <v>94.8</v>
      </c>
      <c r="F19" s="4">
        <v>40957.199999999997</v>
      </c>
      <c r="G19" s="4">
        <v>1802.6</v>
      </c>
      <c r="H19" s="2">
        <v>6</v>
      </c>
      <c r="I19" s="2">
        <v>2400</v>
      </c>
      <c r="J19" s="2">
        <f t="shared" si="1"/>
        <v>62.297855999999996</v>
      </c>
      <c r="K19" s="2">
        <f t="shared" si="2"/>
        <v>34.955951999999996</v>
      </c>
      <c r="L19" s="2">
        <f t="shared" si="3"/>
        <v>66.842129759999992</v>
      </c>
      <c r="M19" s="2">
        <f t="shared" si="4"/>
        <v>432.62400000000002</v>
      </c>
      <c r="N19" s="2"/>
      <c r="O19" s="40"/>
      <c r="P19" s="2">
        <v>6</v>
      </c>
      <c r="Q19" s="2">
        <f t="shared" si="0"/>
        <v>2.3037728131833788</v>
      </c>
      <c r="R19" s="2"/>
    </row>
    <row r="20" spans="1:18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0" t="s">
        <v>19</v>
      </c>
      <c r="P20" s="2">
        <v>1</v>
      </c>
      <c r="Q20" s="2">
        <f t="shared" si="0"/>
        <v>2.208474224451825</v>
      </c>
      <c r="R20" s="2"/>
    </row>
    <row r="21" spans="1:18" x14ac:dyDescent="0.3">
      <c r="A21" s="2"/>
      <c r="B21" s="35" t="s">
        <v>19</v>
      </c>
      <c r="C21" s="2">
        <v>1</v>
      </c>
      <c r="D21" s="2" t="s">
        <v>43</v>
      </c>
      <c r="E21" s="4">
        <v>94.8</v>
      </c>
      <c r="F21" s="4">
        <v>40957.199999999997</v>
      </c>
      <c r="G21" s="4">
        <v>1802.6</v>
      </c>
      <c r="H21" s="2">
        <v>6</v>
      </c>
      <c r="I21" s="2">
        <v>2400</v>
      </c>
      <c r="J21" s="2">
        <f t="shared" si="1"/>
        <v>62.297855999999996</v>
      </c>
      <c r="K21" s="2">
        <f t="shared" si="2"/>
        <v>34.955951999999996</v>
      </c>
      <c r="L21" s="2">
        <f t="shared" si="3"/>
        <v>66.842129759999992</v>
      </c>
      <c r="M21" s="2">
        <f t="shared" si="4"/>
        <v>432.62400000000002</v>
      </c>
      <c r="N21" s="2"/>
      <c r="O21" s="40"/>
      <c r="P21" s="2">
        <v>2</v>
      </c>
      <c r="Q21" s="2">
        <f t="shared" si="0"/>
        <v>1.0545161278644344</v>
      </c>
      <c r="R21" s="2"/>
    </row>
    <row r="22" spans="1:18" x14ac:dyDescent="0.3">
      <c r="A22" s="2"/>
      <c r="B22" s="35"/>
      <c r="C22" s="2">
        <v>2</v>
      </c>
      <c r="D22" s="2" t="s">
        <v>43</v>
      </c>
      <c r="E22" s="4">
        <v>94.8</v>
      </c>
      <c r="F22" s="4">
        <v>40957.199999999997</v>
      </c>
      <c r="G22" s="4">
        <v>1802.6</v>
      </c>
      <c r="H22" s="2">
        <v>6</v>
      </c>
      <c r="I22" s="2">
        <v>2400</v>
      </c>
      <c r="J22" s="2">
        <f t="shared" si="1"/>
        <v>62.297855999999996</v>
      </c>
      <c r="K22" s="2">
        <f t="shared" si="2"/>
        <v>34.955951999999996</v>
      </c>
      <c r="L22" s="2">
        <f t="shared" si="3"/>
        <v>66.842129759999992</v>
      </c>
      <c r="M22" s="2">
        <f t="shared" si="4"/>
        <v>432.62400000000002</v>
      </c>
      <c r="N22" s="2"/>
      <c r="O22" s="40"/>
      <c r="P22" s="2">
        <v>3</v>
      </c>
      <c r="Q22" s="2">
        <f t="shared" si="0"/>
        <v>1.0459657073402244</v>
      </c>
      <c r="R22" s="2"/>
    </row>
    <row r="23" spans="1:18" x14ac:dyDescent="0.3">
      <c r="A23" s="2"/>
      <c r="B23" s="35"/>
      <c r="C23" s="2">
        <v>3</v>
      </c>
      <c r="D23" s="2" t="s">
        <v>43</v>
      </c>
      <c r="E23" s="4">
        <v>94.8</v>
      </c>
      <c r="F23" s="4">
        <v>40957.199999999997</v>
      </c>
      <c r="G23" s="4">
        <v>1802.6</v>
      </c>
      <c r="H23" s="2">
        <v>6</v>
      </c>
      <c r="I23" s="2">
        <v>2400</v>
      </c>
      <c r="J23" s="2">
        <f t="shared" si="1"/>
        <v>62.297855999999996</v>
      </c>
      <c r="K23" s="2">
        <f t="shared" si="2"/>
        <v>34.955951999999996</v>
      </c>
      <c r="L23" s="2">
        <f t="shared" si="3"/>
        <v>66.842129759999992</v>
      </c>
      <c r="M23" s="2">
        <f t="shared" si="4"/>
        <v>432.62400000000002</v>
      </c>
      <c r="N23" s="2"/>
      <c r="O23" s="40"/>
      <c r="P23" s="2">
        <v>4</v>
      </c>
      <c r="Q23" s="2">
        <f t="shared" si="0"/>
        <v>1.0459657073402244</v>
      </c>
      <c r="R23" s="2"/>
    </row>
    <row r="24" spans="1:18" x14ac:dyDescent="0.3">
      <c r="A24" s="2"/>
      <c r="B24" s="35"/>
      <c r="C24" s="2">
        <v>4</v>
      </c>
      <c r="D24" s="2" t="s">
        <v>43</v>
      </c>
      <c r="E24" s="4">
        <v>94.8</v>
      </c>
      <c r="F24" s="4">
        <v>40957.199999999997</v>
      </c>
      <c r="G24" s="4">
        <v>1802.6</v>
      </c>
      <c r="H24" s="2">
        <v>6</v>
      </c>
      <c r="I24" s="2">
        <v>2400</v>
      </c>
      <c r="J24" s="2">
        <f t="shared" si="1"/>
        <v>62.297855999999996</v>
      </c>
      <c r="K24" s="2">
        <f t="shared" si="2"/>
        <v>34.955951999999996</v>
      </c>
      <c r="L24" s="2">
        <f t="shared" si="3"/>
        <v>66.842129759999992</v>
      </c>
      <c r="M24" s="2">
        <f t="shared" si="4"/>
        <v>432.62400000000002</v>
      </c>
      <c r="N24" s="2"/>
      <c r="O24" s="40"/>
      <c r="P24" s="2">
        <v>5</v>
      </c>
      <c r="Q24" s="2">
        <f t="shared" si="0"/>
        <v>1.0545161278644344</v>
      </c>
      <c r="R24" s="2"/>
    </row>
    <row r="25" spans="1:18" x14ac:dyDescent="0.3">
      <c r="A25" s="2"/>
      <c r="B25" s="35"/>
      <c r="C25" s="2">
        <v>5</v>
      </c>
      <c r="D25" s="2" t="s">
        <v>43</v>
      </c>
      <c r="E25" s="4">
        <v>94.8</v>
      </c>
      <c r="F25" s="4">
        <v>40957.199999999997</v>
      </c>
      <c r="G25" s="4">
        <v>1802.6</v>
      </c>
      <c r="H25" s="2">
        <v>6</v>
      </c>
      <c r="I25" s="2">
        <v>2400</v>
      </c>
      <c r="J25" s="2">
        <f t="shared" si="1"/>
        <v>62.297855999999996</v>
      </c>
      <c r="K25" s="2">
        <f t="shared" si="2"/>
        <v>34.955951999999996</v>
      </c>
      <c r="L25" s="2">
        <f t="shared" si="3"/>
        <v>66.842129759999992</v>
      </c>
      <c r="M25" s="2">
        <f t="shared" si="4"/>
        <v>432.62400000000002</v>
      </c>
      <c r="N25" s="2"/>
      <c r="O25" s="40"/>
      <c r="P25" s="2">
        <v>6</v>
      </c>
      <c r="Q25" s="2">
        <f t="shared" si="0"/>
        <v>2.208474224451825</v>
      </c>
      <c r="R25" s="2"/>
    </row>
    <row r="26" spans="1:18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0" t="s">
        <v>20</v>
      </c>
      <c r="P26" s="2">
        <v>1</v>
      </c>
      <c r="Q26" s="2">
        <f t="shared" si="0"/>
        <v>2.4189003914396143</v>
      </c>
      <c r="R26" s="2"/>
    </row>
    <row r="27" spans="1:18" x14ac:dyDescent="0.3">
      <c r="A27" s="2"/>
      <c r="B27" s="35" t="s">
        <v>20</v>
      </c>
      <c r="C27" s="2">
        <v>1</v>
      </c>
      <c r="D27" s="2" t="s">
        <v>44</v>
      </c>
      <c r="E27" s="4">
        <v>83.9</v>
      </c>
      <c r="F27" s="4">
        <v>35088.300000000003</v>
      </c>
      <c r="G27" s="4">
        <v>1563.3</v>
      </c>
      <c r="H27" s="2">
        <v>6</v>
      </c>
      <c r="I27" s="2">
        <v>2400</v>
      </c>
      <c r="J27" s="2">
        <f t="shared" si="1"/>
        <v>54.027647999999992</v>
      </c>
      <c r="K27" s="2">
        <f t="shared" si="2"/>
        <v>32.199215999999993</v>
      </c>
      <c r="L27" s="2">
        <f t="shared" si="3"/>
        <v>58.213546079999993</v>
      </c>
      <c r="M27" s="2">
        <f t="shared" si="4"/>
        <v>375.19200000000001</v>
      </c>
      <c r="N27" s="2"/>
      <c r="O27" s="40"/>
      <c r="P27" s="2">
        <v>2</v>
      </c>
      <c r="Q27" s="2">
        <f t="shared" si="0"/>
        <v>1.1529137864424241</v>
      </c>
      <c r="R27" s="2"/>
    </row>
    <row r="28" spans="1:18" x14ac:dyDescent="0.3">
      <c r="A28" s="2"/>
      <c r="B28" s="35"/>
      <c r="C28" s="2">
        <v>2</v>
      </c>
      <c r="D28" s="2" t="s">
        <v>44</v>
      </c>
      <c r="E28" s="4">
        <v>83.9</v>
      </c>
      <c r="F28" s="4">
        <v>35088.300000000003</v>
      </c>
      <c r="G28" s="4">
        <v>1563.3</v>
      </c>
      <c r="H28" s="2">
        <v>6</v>
      </c>
      <c r="I28" s="2">
        <v>2400</v>
      </c>
      <c r="J28" s="2">
        <f t="shared" si="1"/>
        <v>54.027647999999992</v>
      </c>
      <c r="K28" s="2">
        <f t="shared" si="2"/>
        <v>32.199215999999993</v>
      </c>
      <c r="L28" s="2">
        <f t="shared" si="3"/>
        <v>58.213546079999993</v>
      </c>
      <c r="M28" s="2">
        <f t="shared" si="4"/>
        <v>375.19200000000001</v>
      </c>
      <c r="N28" s="2"/>
      <c r="O28" s="40"/>
      <c r="P28" s="2">
        <v>3</v>
      </c>
      <c r="Q28" s="2">
        <f t="shared" si="0"/>
        <v>1.1447020241948014</v>
      </c>
      <c r="R28" s="2"/>
    </row>
    <row r="29" spans="1:18" x14ac:dyDescent="0.3">
      <c r="A29" s="2"/>
      <c r="B29" s="35"/>
      <c r="C29" s="2">
        <v>3</v>
      </c>
      <c r="D29" s="2" t="s">
        <v>44</v>
      </c>
      <c r="E29" s="4">
        <v>83.9</v>
      </c>
      <c r="F29" s="4">
        <v>35088.300000000003</v>
      </c>
      <c r="G29" s="4">
        <v>1563.3</v>
      </c>
      <c r="H29" s="2">
        <v>6</v>
      </c>
      <c r="I29" s="2">
        <v>2400</v>
      </c>
      <c r="J29" s="2">
        <f t="shared" si="1"/>
        <v>54.027647999999992</v>
      </c>
      <c r="K29" s="2">
        <f t="shared" si="2"/>
        <v>32.199215999999993</v>
      </c>
      <c r="L29" s="2">
        <f t="shared" si="3"/>
        <v>58.213546079999993</v>
      </c>
      <c r="M29" s="2">
        <f t="shared" si="4"/>
        <v>375.19200000000001</v>
      </c>
      <c r="N29" s="2"/>
      <c r="O29" s="40"/>
      <c r="P29" s="2">
        <v>4</v>
      </c>
      <c r="Q29" s="2">
        <f t="shared" si="0"/>
        <v>1.1447020241948014</v>
      </c>
      <c r="R29" s="2"/>
    </row>
    <row r="30" spans="1:18" x14ac:dyDescent="0.3">
      <c r="A30" s="2"/>
      <c r="B30" s="35"/>
      <c r="C30" s="2">
        <v>4</v>
      </c>
      <c r="D30" s="2" t="s">
        <v>44</v>
      </c>
      <c r="E30" s="4">
        <v>83.9</v>
      </c>
      <c r="F30" s="4">
        <v>35088.300000000003</v>
      </c>
      <c r="G30" s="4">
        <v>1563.3</v>
      </c>
      <c r="H30" s="2">
        <v>6</v>
      </c>
      <c r="I30" s="2">
        <v>2400</v>
      </c>
      <c r="J30" s="2">
        <f t="shared" si="1"/>
        <v>54.027647999999992</v>
      </c>
      <c r="K30" s="2">
        <f t="shared" si="2"/>
        <v>32.199215999999993</v>
      </c>
      <c r="L30" s="2">
        <f t="shared" si="3"/>
        <v>58.213546079999993</v>
      </c>
      <c r="M30" s="2">
        <f t="shared" si="4"/>
        <v>375.19200000000001</v>
      </c>
      <c r="N30" s="2"/>
      <c r="O30" s="40"/>
      <c r="P30" s="2">
        <v>5</v>
      </c>
      <c r="Q30" s="2">
        <f t="shared" si="0"/>
        <v>1.1529137864424241</v>
      </c>
      <c r="R30" s="2"/>
    </row>
    <row r="31" spans="1:18" x14ac:dyDescent="0.3">
      <c r="A31" s="2"/>
      <c r="B31" s="35"/>
      <c r="C31" s="2">
        <v>5</v>
      </c>
      <c r="D31" s="2" t="s">
        <v>44</v>
      </c>
      <c r="E31" s="4">
        <v>83.9</v>
      </c>
      <c r="F31" s="4">
        <v>35088.300000000003</v>
      </c>
      <c r="G31" s="4">
        <v>1563.3</v>
      </c>
      <c r="H31" s="2">
        <v>6</v>
      </c>
      <c r="I31" s="2">
        <v>2400</v>
      </c>
      <c r="J31" s="2">
        <f t="shared" si="1"/>
        <v>54.027647999999992</v>
      </c>
      <c r="K31" s="2">
        <f t="shared" si="2"/>
        <v>32.199215999999993</v>
      </c>
      <c r="L31" s="2">
        <f t="shared" si="3"/>
        <v>58.213546079999993</v>
      </c>
      <c r="M31" s="2">
        <f t="shared" si="4"/>
        <v>375.19200000000001</v>
      </c>
      <c r="N31" s="2"/>
      <c r="O31" s="40"/>
      <c r="P31" s="2">
        <v>6</v>
      </c>
      <c r="Q31" s="2">
        <f t="shared" si="0"/>
        <v>2.4189003914396143</v>
      </c>
      <c r="R31" s="2"/>
    </row>
    <row r="32" spans="1:18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0" t="s">
        <v>22</v>
      </c>
      <c r="P32" s="2">
        <v>1</v>
      </c>
      <c r="Q32" s="2">
        <f t="shared" si="0"/>
        <v>2.5144175400718587</v>
      </c>
      <c r="R32" s="2"/>
    </row>
    <row r="33" spans="1:18" x14ac:dyDescent="0.3">
      <c r="A33" s="2"/>
      <c r="B33" s="35" t="s">
        <v>22</v>
      </c>
      <c r="C33" s="2">
        <v>1</v>
      </c>
      <c r="D33" s="2" t="s">
        <v>44</v>
      </c>
      <c r="E33" s="4">
        <v>83.9</v>
      </c>
      <c r="F33" s="4">
        <v>35088.300000000003</v>
      </c>
      <c r="G33" s="4">
        <v>1563.3</v>
      </c>
      <c r="H33" s="2">
        <v>6</v>
      </c>
      <c r="I33" s="2">
        <v>2400</v>
      </c>
      <c r="J33" s="2">
        <f t="shared" si="1"/>
        <v>54.027647999999992</v>
      </c>
      <c r="K33" s="2">
        <f t="shared" si="2"/>
        <v>32.199215999999993</v>
      </c>
      <c r="L33" s="2">
        <f t="shared" si="3"/>
        <v>58.213546079999993</v>
      </c>
      <c r="M33" s="2">
        <f t="shared" si="4"/>
        <v>375.19200000000001</v>
      </c>
      <c r="N33" s="2"/>
      <c r="O33" s="40"/>
      <c r="P33" s="2">
        <v>2</v>
      </c>
      <c r="Q33" s="2">
        <f t="shared" si="0"/>
        <v>1.2003905603683507</v>
      </c>
      <c r="R33" s="2"/>
    </row>
    <row r="34" spans="1:18" x14ac:dyDescent="0.3">
      <c r="A34" s="2"/>
      <c r="B34" s="35"/>
      <c r="C34" s="2">
        <v>2</v>
      </c>
      <c r="D34" s="2" t="s">
        <v>44</v>
      </c>
      <c r="E34" s="4">
        <v>83.9</v>
      </c>
      <c r="F34" s="4">
        <v>35088.300000000003</v>
      </c>
      <c r="G34" s="4">
        <v>1563.3</v>
      </c>
      <c r="H34" s="2">
        <v>6</v>
      </c>
      <c r="I34" s="2">
        <v>2400</v>
      </c>
      <c r="J34" s="2">
        <f t="shared" si="1"/>
        <v>54.027647999999992</v>
      </c>
      <c r="K34" s="2">
        <f t="shared" si="2"/>
        <v>32.199215999999993</v>
      </c>
      <c r="L34" s="2">
        <f t="shared" si="3"/>
        <v>58.213546079999993</v>
      </c>
      <c r="M34" s="2">
        <f t="shared" si="4"/>
        <v>375.19200000000001</v>
      </c>
      <c r="N34" s="2"/>
      <c r="O34" s="40"/>
      <c r="P34" s="2">
        <v>3</v>
      </c>
      <c r="Q34" s="2">
        <f t="shared" si="0"/>
        <v>1.1939931971242665</v>
      </c>
      <c r="R34" s="2"/>
    </row>
    <row r="35" spans="1:18" x14ac:dyDescent="0.3">
      <c r="A35" s="2"/>
      <c r="B35" s="35"/>
      <c r="C35" s="2">
        <v>3</v>
      </c>
      <c r="D35" s="2" t="s">
        <v>44</v>
      </c>
      <c r="E35" s="4">
        <v>83.9</v>
      </c>
      <c r="F35" s="4">
        <v>35088.300000000003</v>
      </c>
      <c r="G35" s="4">
        <v>1563.3</v>
      </c>
      <c r="H35" s="2">
        <v>6</v>
      </c>
      <c r="I35" s="2">
        <v>2400</v>
      </c>
      <c r="J35" s="2">
        <f t="shared" si="1"/>
        <v>54.027647999999992</v>
      </c>
      <c r="K35" s="2">
        <f t="shared" si="2"/>
        <v>32.199215999999993</v>
      </c>
      <c r="L35" s="2">
        <f t="shared" si="3"/>
        <v>58.213546079999993</v>
      </c>
      <c r="M35" s="2">
        <f t="shared" si="4"/>
        <v>375.19200000000001</v>
      </c>
      <c r="N35" s="2"/>
      <c r="O35" s="40"/>
      <c r="P35" s="2">
        <v>4</v>
      </c>
      <c r="Q35" s="2">
        <f t="shared" si="0"/>
        <v>1.1939931971242665</v>
      </c>
      <c r="R35" s="2"/>
    </row>
    <row r="36" spans="1:18" x14ac:dyDescent="0.3">
      <c r="A36" s="2"/>
      <c r="B36" s="35"/>
      <c r="C36" s="2">
        <v>4</v>
      </c>
      <c r="D36" s="2" t="s">
        <v>44</v>
      </c>
      <c r="E36" s="4">
        <v>83.9</v>
      </c>
      <c r="F36" s="4">
        <v>35088.300000000003</v>
      </c>
      <c r="G36" s="4">
        <v>1563.3</v>
      </c>
      <c r="H36" s="2">
        <v>6</v>
      </c>
      <c r="I36" s="2">
        <v>2400</v>
      </c>
      <c r="J36" s="2">
        <f t="shared" si="1"/>
        <v>54.027647999999992</v>
      </c>
      <c r="K36" s="2">
        <f t="shared" si="2"/>
        <v>32.199215999999993</v>
      </c>
      <c r="L36" s="2">
        <f t="shared" si="3"/>
        <v>58.213546079999993</v>
      </c>
      <c r="M36" s="2">
        <f t="shared" si="4"/>
        <v>375.19200000000001</v>
      </c>
      <c r="N36" s="2"/>
      <c r="O36" s="40"/>
      <c r="P36" s="2">
        <v>5</v>
      </c>
      <c r="Q36" s="2">
        <f t="shared" si="0"/>
        <v>1.2003905603683507</v>
      </c>
      <c r="R36" s="2"/>
    </row>
    <row r="37" spans="1:18" x14ac:dyDescent="0.3">
      <c r="A37" s="2"/>
      <c r="B37" s="35"/>
      <c r="C37" s="2">
        <v>5</v>
      </c>
      <c r="D37" s="2" t="s">
        <v>44</v>
      </c>
      <c r="E37" s="4">
        <v>83.9</v>
      </c>
      <c r="F37" s="4">
        <v>35088.300000000003</v>
      </c>
      <c r="G37" s="4">
        <v>1563.3</v>
      </c>
      <c r="H37" s="2">
        <v>6</v>
      </c>
      <c r="I37" s="2">
        <v>2400</v>
      </c>
      <c r="J37" s="2">
        <f t="shared" si="1"/>
        <v>54.027647999999992</v>
      </c>
      <c r="K37" s="2">
        <f t="shared" si="2"/>
        <v>32.199215999999993</v>
      </c>
      <c r="L37" s="2">
        <f t="shared" si="3"/>
        <v>58.213546079999993</v>
      </c>
      <c r="M37" s="2">
        <f t="shared" si="4"/>
        <v>375.19200000000001</v>
      </c>
      <c r="N37" s="2"/>
      <c r="O37" s="40"/>
      <c r="P37" s="2">
        <v>6</v>
      </c>
      <c r="Q37" s="2">
        <f t="shared" si="0"/>
        <v>2.5144175400718587</v>
      </c>
      <c r="R37" s="2"/>
    </row>
    <row r="38" spans="1:18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0" t="s">
        <v>36</v>
      </c>
      <c r="P38" s="2">
        <v>1</v>
      </c>
      <c r="Q38" s="2">
        <f t="shared" si="0"/>
        <v>2.6067986293909922</v>
      </c>
      <c r="R38" s="2"/>
    </row>
    <row r="39" spans="1:18" x14ac:dyDescent="0.3">
      <c r="A39" s="2"/>
      <c r="B39" s="35" t="s">
        <v>36</v>
      </c>
      <c r="C39" s="2">
        <v>1</v>
      </c>
      <c r="D39" s="2" t="s">
        <v>44</v>
      </c>
      <c r="E39" s="4">
        <v>83.9</v>
      </c>
      <c r="F39" s="4">
        <v>35088.300000000003</v>
      </c>
      <c r="G39" s="4">
        <v>1563.3</v>
      </c>
      <c r="H39" s="2">
        <v>6</v>
      </c>
      <c r="I39" s="2">
        <v>2400</v>
      </c>
      <c r="J39" s="2">
        <f t="shared" si="1"/>
        <v>54.027647999999992</v>
      </c>
      <c r="K39" s="2">
        <f t="shared" si="2"/>
        <v>32.199215999999993</v>
      </c>
      <c r="L39" s="2">
        <f t="shared" si="3"/>
        <v>58.213546079999993</v>
      </c>
      <c r="M39" s="2">
        <f t="shared" si="4"/>
        <v>375.19200000000001</v>
      </c>
      <c r="N39" s="2"/>
      <c r="O39" s="40"/>
      <c r="P39" s="2">
        <v>2</v>
      </c>
      <c r="Q39" s="2">
        <f t="shared" si="0"/>
        <v>1.2476778194119822</v>
      </c>
      <c r="R39" s="2"/>
    </row>
    <row r="40" spans="1:18" x14ac:dyDescent="0.3">
      <c r="A40" s="2"/>
      <c r="B40" s="35"/>
      <c r="C40" s="2">
        <v>2</v>
      </c>
      <c r="D40" s="2" t="s">
        <v>44</v>
      </c>
      <c r="E40" s="4">
        <v>83.9</v>
      </c>
      <c r="F40" s="4">
        <v>35088.300000000003</v>
      </c>
      <c r="G40" s="4">
        <v>1563.3</v>
      </c>
      <c r="H40" s="2">
        <v>6</v>
      </c>
      <c r="I40" s="2">
        <v>2400</v>
      </c>
      <c r="J40" s="2">
        <f t="shared" si="1"/>
        <v>54.027647999999992</v>
      </c>
      <c r="K40" s="2">
        <f t="shared" si="2"/>
        <v>32.199215999999993</v>
      </c>
      <c r="L40" s="2">
        <f t="shared" si="3"/>
        <v>58.213546079999993</v>
      </c>
      <c r="M40" s="2">
        <f t="shared" si="4"/>
        <v>375.19200000000001</v>
      </c>
      <c r="N40" s="2"/>
      <c r="O40" s="40"/>
      <c r="P40" s="2">
        <v>3</v>
      </c>
      <c r="Q40" s="2">
        <f t="shared" si="0"/>
        <v>1.2433404005406712</v>
      </c>
      <c r="R40" s="2"/>
    </row>
    <row r="41" spans="1:18" x14ac:dyDescent="0.3">
      <c r="A41" s="2"/>
      <c r="B41" s="35"/>
      <c r="C41" s="2">
        <v>3</v>
      </c>
      <c r="D41" s="2" t="s">
        <v>44</v>
      </c>
      <c r="E41" s="4">
        <v>83.9</v>
      </c>
      <c r="F41" s="4">
        <v>35088.300000000003</v>
      </c>
      <c r="G41" s="4">
        <v>1563.3</v>
      </c>
      <c r="H41" s="2">
        <v>6</v>
      </c>
      <c r="I41" s="2">
        <v>2400</v>
      </c>
      <c r="J41" s="2">
        <f t="shared" si="1"/>
        <v>54.027647999999992</v>
      </c>
      <c r="K41" s="2">
        <f t="shared" si="2"/>
        <v>32.199215999999993</v>
      </c>
      <c r="L41" s="2">
        <f t="shared" si="3"/>
        <v>58.213546079999993</v>
      </c>
      <c r="M41" s="2">
        <f t="shared" si="4"/>
        <v>375.19200000000001</v>
      </c>
      <c r="N41" s="2"/>
      <c r="O41" s="40"/>
      <c r="P41" s="2">
        <v>4</v>
      </c>
      <c r="Q41" s="2">
        <f t="shared" si="0"/>
        <v>1.2433404005406712</v>
      </c>
      <c r="R41" s="2"/>
    </row>
    <row r="42" spans="1:18" x14ac:dyDescent="0.3">
      <c r="A42" s="2"/>
      <c r="B42" s="35"/>
      <c r="C42" s="2">
        <v>4</v>
      </c>
      <c r="D42" s="2" t="s">
        <v>44</v>
      </c>
      <c r="E42" s="4">
        <v>83.9</v>
      </c>
      <c r="F42" s="4">
        <v>35088.300000000003</v>
      </c>
      <c r="G42" s="4">
        <v>1563.3</v>
      </c>
      <c r="H42" s="2">
        <v>6</v>
      </c>
      <c r="I42" s="2">
        <v>2400</v>
      </c>
      <c r="J42" s="2">
        <f t="shared" si="1"/>
        <v>54.027647999999992</v>
      </c>
      <c r="K42" s="2">
        <f t="shared" si="2"/>
        <v>32.199215999999993</v>
      </c>
      <c r="L42" s="2">
        <f t="shared" si="3"/>
        <v>58.213546079999993</v>
      </c>
      <c r="M42" s="2">
        <f t="shared" si="4"/>
        <v>375.19200000000001</v>
      </c>
      <c r="N42" s="2"/>
      <c r="O42" s="40"/>
      <c r="P42" s="2">
        <v>5</v>
      </c>
      <c r="Q42" s="2">
        <f t="shared" si="0"/>
        <v>1.2476778194119822</v>
      </c>
      <c r="R42" s="2"/>
    </row>
    <row r="43" spans="1:18" x14ac:dyDescent="0.3">
      <c r="A43" s="2"/>
      <c r="B43" s="35"/>
      <c r="C43" s="2">
        <v>5</v>
      </c>
      <c r="D43" s="2" t="s">
        <v>44</v>
      </c>
      <c r="E43" s="4">
        <v>83.9</v>
      </c>
      <c r="F43" s="4">
        <v>35088.300000000003</v>
      </c>
      <c r="G43" s="4">
        <v>1563.3</v>
      </c>
      <c r="H43" s="2">
        <v>6</v>
      </c>
      <c r="I43" s="2">
        <v>2400</v>
      </c>
      <c r="J43" s="2">
        <f t="shared" si="1"/>
        <v>54.027647999999992</v>
      </c>
      <c r="K43" s="2">
        <f t="shared" si="2"/>
        <v>32.199215999999993</v>
      </c>
      <c r="L43" s="2">
        <f t="shared" si="3"/>
        <v>58.213546079999993</v>
      </c>
      <c r="M43" s="2">
        <f t="shared" si="4"/>
        <v>375.19200000000001</v>
      </c>
      <c r="N43" s="2"/>
      <c r="O43" s="40"/>
      <c r="P43" s="2">
        <v>6</v>
      </c>
      <c r="Q43" s="2">
        <f t="shared" si="0"/>
        <v>2.6067986293909922</v>
      </c>
      <c r="R43" s="2"/>
    </row>
    <row r="44" spans="1:1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0" t="s">
        <v>37</v>
      </c>
      <c r="P44" s="2">
        <v>1</v>
      </c>
      <c r="Q44" s="2">
        <f t="shared" si="0"/>
        <v>2.3608773148263644</v>
      </c>
      <c r="R44" s="2"/>
    </row>
    <row r="45" spans="1:18" x14ac:dyDescent="0.3">
      <c r="A45" s="2"/>
      <c r="B45" s="35" t="s">
        <v>37</v>
      </c>
      <c r="C45" s="2">
        <v>1</v>
      </c>
      <c r="D45" s="2" t="s">
        <v>44</v>
      </c>
      <c r="E45" s="4">
        <v>83.9</v>
      </c>
      <c r="F45" s="4">
        <v>35088.300000000003</v>
      </c>
      <c r="G45" s="4">
        <v>1563.3</v>
      </c>
      <c r="H45" s="2">
        <v>6</v>
      </c>
      <c r="I45" s="2">
        <v>2400</v>
      </c>
      <c r="J45" s="2">
        <f t="shared" si="1"/>
        <v>54.027647999999992</v>
      </c>
      <c r="K45" s="2">
        <f t="shared" si="2"/>
        <v>32.199215999999993</v>
      </c>
      <c r="L45" s="2">
        <f t="shared" si="3"/>
        <v>58.213546079999993</v>
      </c>
      <c r="M45" s="2">
        <f t="shared" si="4"/>
        <v>375.19200000000001</v>
      </c>
      <c r="N45" s="2"/>
      <c r="O45" s="40"/>
      <c r="P45" s="2">
        <v>2</v>
      </c>
      <c r="Q45" s="2">
        <f t="shared" si="0"/>
        <v>1.1292002556009468</v>
      </c>
      <c r="R45" s="2"/>
    </row>
    <row r="46" spans="1:18" x14ac:dyDescent="0.3">
      <c r="A46" s="2"/>
      <c r="B46" s="35"/>
      <c r="C46" s="2">
        <v>2</v>
      </c>
      <c r="D46" s="2" t="s">
        <v>44</v>
      </c>
      <c r="E46" s="4">
        <v>83.9</v>
      </c>
      <c r="F46" s="4">
        <v>35088.300000000003</v>
      </c>
      <c r="G46" s="4">
        <v>1563.3</v>
      </c>
      <c r="H46" s="2">
        <v>6</v>
      </c>
      <c r="I46" s="2">
        <v>2400</v>
      </c>
      <c r="J46" s="2">
        <f t="shared" si="1"/>
        <v>54.027647999999992</v>
      </c>
      <c r="K46" s="2">
        <f t="shared" si="2"/>
        <v>32.199215999999993</v>
      </c>
      <c r="L46" s="2">
        <f t="shared" si="3"/>
        <v>58.213546079999993</v>
      </c>
      <c r="M46" s="2">
        <f t="shared" si="4"/>
        <v>375.19200000000001</v>
      </c>
      <c r="N46" s="2"/>
      <c r="O46" s="40"/>
      <c r="P46" s="2">
        <v>3</v>
      </c>
      <c r="Q46" s="2">
        <f t="shared" si="0"/>
        <v>1.1268958161943698</v>
      </c>
      <c r="R46" s="2"/>
    </row>
    <row r="47" spans="1:18" x14ac:dyDescent="0.3">
      <c r="A47" s="2"/>
      <c r="B47" s="35"/>
      <c r="C47" s="2">
        <v>3</v>
      </c>
      <c r="D47" s="2" t="s">
        <v>44</v>
      </c>
      <c r="E47" s="4">
        <v>83.9</v>
      </c>
      <c r="F47" s="4">
        <v>35088.300000000003</v>
      </c>
      <c r="G47" s="4">
        <v>1563.3</v>
      </c>
      <c r="H47" s="2">
        <v>6</v>
      </c>
      <c r="I47" s="2">
        <v>2400</v>
      </c>
      <c r="J47" s="2">
        <f t="shared" si="1"/>
        <v>54.027647999999992</v>
      </c>
      <c r="K47" s="2">
        <f t="shared" si="2"/>
        <v>32.199215999999993</v>
      </c>
      <c r="L47" s="2">
        <f t="shared" si="3"/>
        <v>58.213546079999993</v>
      </c>
      <c r="M47" s="2">
        <f t="shared" si="4"/>
        <v>375.19200000000001</v>
      </c>
      <c r="N47" s="2"/>
      <c r="O47" s="40"/>
      <c r="P47" s="2">
        <v>4</v>
      </c>
      <c r="Q47" s="2">
        <f t="shared" si="0"/>
        <v>1.1268958161943698</v>
      </c>
      <c r="R47" s="2"/>
    </row>
    <row r="48" spans="1:18" x14ac:dyDescent="0.3">
      <c r="A48" s="2"/>
      <c r="B48" s="35"/>
      <c r="C48" s="2">
        <v>4</v>
      </c>
      <c r="D48" s="2" t="s">
        <v>44</v>
      </c>
      <c r="E48" s="4">
        <v>83.9</v>
      </c>
      <c r="F48" s="4">
        <v>35088.300000000003</v>
      </c>
      <c r="G48" s="4">
        <v>1563.3</v>
      </c>
      <c r="H48" s="2">
        <v>6</v>
      </c>
      <c r="I48" s="2">
        <v>2400</v>
      </c>
      <c r="J48" s="2">
        <f t="shared" si="1"/>
        <v>54.027647999999992</v>
      </c>
      <c r="K48" s="2">
        <f t="shared" si="2"/>
        <v>32.199215999999993</v>
      </c>
      <c r="L48" s="2">
        <f t="shared" si="3"/>
        <v>58.213546079999993</v>
      </c>
      <c r="M48" s="2">
        <f t="shared" si="4"/>
        <v>375.19200000000001</v>
      </c>
      <c r="N48" s="2"/>
      <c r="O48" s="40"/>
      <c r="P48" s="2">
        <v>5</v>
      </c>
      <c r="Q48" s="2">
        <f t="shared" si="0"/>
        <v>1.1292002556009468</v>
      </c>
      <c r="R48" s="2"/>
    </row>
    <row r="49" spans="1:18" x14ac:dyDescent="0.3">
      <c r="A49" s="2"/>
      <c r="B49" s="35"/>
      <c r="C49" s="2">
        <v>5</v>
      </c>
      <c r="D49" s="2" t="s">
        <v>44</v>
      </c>
      <c r="E49" s="4">
        <v>83.9</v>
      </c>
      <c r="F49" s="4">
        <v>35088.300000000003</v>
      </c>
      <c r="G49" s="4">
        <v>1563.3</v>
      </c>
      <c r="H49" s="2">
        <v>6</v>
      </c>
      <c r="I49" s="2">
        <v>2400</v>
      </c>
      <c r="J49" s="2">
        <f t="shared" si="1"/>
        <v>54.027647999999992</v>
      </c>
      <c r="K49" s="2">
        <f t="shared" si="2"/>
        <v>32.199215999999993</v>
      </c>
      <c r="L49" s="2">
        <f t="shared" si="3"/>
        <v>58.213546079999993</v>
      </c>
      <c r="M49" s="2">
        <f t="shared" si="4"/>
        <v>375.19200000000001</v>
      </c>
      <c r="N49" s="2"/>
      <c r="O49" s="40"/>
      <c r="P49" s="2">
        <v>6</v>
      </c>
      <c r="Q49" s="2">
        <f t="shared" si="0"/>
        <v>2.3608773148263644</v>
      </c>
      <c r="R49" s="2"/>
    </row>
    <row r="50" spans="1:18" x14ac:dyDescent="0.3">
      <c r="A50" s="2"/>
      <c r="B50" s="2"/>
      <c r="C50" s="2"/>
      <c r="D50" s="2"/>
      <c r="E50" s="4"/>
      <c r="F50" s="4"/>
      <c r="G50" s="4"/>
      <c r="H50" s="2"/>
      <c r="I50" s="2"/>
      <c r="J50" s="2"/>
      <c r="K50" s="2"/>
      <c r="L50" s="2"/>
      <c r="M50" s="2"/>
      <c r="N50" s="2"/>
      <c r="O50" s="40" t="s">
        <v>38</v>
      </c>
      <c r="P50" s="2">
        <v>1</v>
      </c>
      <c r="Q50" s="2">
        <f t="shared" si="0"/>
        <v>2.546911109931961</v>
      </c>
      <c r="R50" s="2"/>
    </row>
    <row r="51" spans="1:18" x14ac:dyDescent="0.3">
      <c r="A51" s="2"/>
      <c r="B51" s="35" t="s">
        <v>38</v>
      </c>
      <c r="C51" s="2">
        <v>1</v>
      </c>
      <c r="D51" s="2" t="s">
        <v>13</v>
      </c>
      <c r="E51" s="4">
        <v>76.099999999999994</v>
      </c>
      <c r="F51" s="4">
        <v>25473.4</v>
      </c>
      <c r="G51" s="4">
        <v>1284.7</v>
      </c>
      <c r="H51" s="2">
        <v>6</v>
      </c>
      <c r="I51" s="2">
        <v>2400</v>
      </c>
      <c r="J51" s="2">
        <f t="shared" si="1"/>
        <v>44.399231999999991</v>
      </c>
      <c r="K51" s="2">
        <f t="shared" si="2"/>
        <v>28.989743999999995</v>
      </c>
      <c r="L51" s="2">
        <f t="shared" si="3"/>
        <v>48.16789871999999</v>
      </c>
      <c r="M51" s="2">
        <f t="shared" si="4"/>
        <v>308.32799999999997</v>
      </c>
      <c r="N51" s="2"/>
      <c r="O51" s="40"/>
      <c r="P51" s="2">
        <v>2</v>
      </c>
      <c r="Q51" s="2">
        <f t="shared" si="0"/>
        <v>1.2199390897844595</v>
      </c>
      <c r="R51" s="2"/>
    </row>
    <row r="52" spans="1:18" x14ac:dyDescent="0.3">
      <c r="A52" s="2"/>
      <c r="B52" s="35"/>
      <c r="C52" s="2">
        <v>2</v>
      </c>
      <c r="D52" s="2" t="s">
        <v>13</v>
      </c>
      <c r="E52" s="4">
        <v>76.099999999999994</v>
      </c>
      <c r="F52" s="4">
        <v>25473.4</v>
      </c>
      <c r="G52" s="4">
        <v>1284.7</v>
      </c>
      <c r="H52" s="2">
        <v>6</v>
      </c>
      <c r="I52" s="2">
        <v>2400</v>
      </c>
      <c r="J52" s="2">
        <f t="shared" si="1"/>
        <v>44.399231999999991</v>
      </c>
      <c r="K52" s="2">
        <f t="shared" si="2"/>
        <v>28.989743999999995</v>
      </c>
      <c r="L52" s="2">
        <f t="shared" si="3"/>
        <v>48.16789871999999</v>
      </c>
      <c r="M52" s="2">
        <f t="shared" si="4"/>
        <v>308.32799999999997</v>
      </c>
      <c r="N52" s="2"/>
      <c r="O52" s="40"/>
      <c r="P52" s="2">
        <v>3</v>
      </c>
      <c r="Q52" s="2">
        <f t="shared" si="0"/>
        <v>1.2189412889958278</v>
      </c>
      <c r="R52" s="2"/>
    </row>
    <row r="53" spans="1:18" x14ac:dyDescent="0.3">
      <c r="A53" s="2"/>
      <c r="B53" s="35"/>
      <c r="C53" s="2">
        <v>3</v>
      </c>
      <c r="D53" s="2" t="s">
        <v>13</v>
      </c>
      <c r="E53" s="4">
        <v>76.099999999999994</v>
      </c>
      <c r="F53" s="4">
        <v>25473.4</v>
      </c>
      <c r="G53" s="4">
        <v>1284.7</v>
      </c>
      <c r="H53" s="2">
        <v>6</v>
      </c>
      <c r="I53" s="2">
        <v>2400</v>
      </c>
      <c r="J53" s="2">
        <f t="shared" si="1"/>
        <v>44.399231999999991</v>
      </c>
      <c r="K53" s="2">
        <f t="shared" si="2"/>
        <v>28.989743999999995</v>
      </c>
      <c r="L53" s="2">
        <f t="shared" si="3"/>
        <v>48.16789871999999</v>
      </c>
      <c r="M53" s="2">
        <f t="shared" si="4"/>
        <v>308.32799999999997</v>
      </c>
      <c r="N53" s="2"/>
      <c r="O53" s="40"/>
      <c r="P53" s="2">
        <v>4</v>
      </c>
      <c r="Q53" s="2">
        <f t="shared" si="0"/>
        <v>1.2189412889958278</v>
      </c>
      <c r="R53" s="2"/>
    </row>
    <row r="54" spans="1:18" x14ac:dyDescent="0.3">
      <c r="A54" s="2"/>
      <c r="B54" s="35"/>
      <c r="C54" s="2">
        <v>4</v>
      </c>
      <c r="D54" s="2" t="s">
        <v>13</v>
      </c>
      <c r="E54" s="4">
        <v>76.099999999999994</v>
      </c>
      <c r="F54" s="4">
        <v>25473.4</v>
      </c>
      <c r="G54" s="4">
        <v>1284.7</v>
      </c>
      <c r="H54" s="2">
        <v>6</v>
      </c>
      <c r="I54" s="2">
        <v>2400</v>
      </c>
      <c r="J54" s="2">
        <f t="shared" si="1"/>
        <v>44.399231999999991</v>
      </c>
      <c r="K54" s="2">
        <f t="shared" si="2"/>
        <v>28.989743999999995</v>
      </c>
      <c r="L54" s="2">
        <f t="shared" si="3"/>
        <v>48.16789871999999</v>
      </c>
      <c r="M54" s="2">
        <f t="shared" si="4"/>
        <v>308.32799999999997</v>
      </c>
      <c r="N54" s="2"/>
      <c r="O54" s="40"/>
      <c r="P54" s="2">
        <v>5</v>
      </c>
      <c r="Q54" s="2">
        <f t="shared" si="0"/>
        <v>1.2199390897844595</v>
      </c>
      <c r="R54" s="2"/>
    </row>
    <row r="55" spans="1:18" x14ac:dyDescent="0.3">
      <c r="A55" s="2"/>
      <c r="B55" s="35"/>
      <c r="C55" s="2">
        <v>5</v>
      </c>
      <c r="D55" s="2" t="s">
        <v>13</v>
      </c>
      <c r="E55" s="4">
        <v>76.099999999999994</v>
      </c>
      <c r="F55" s="4">
        <v>25473.4</v>
      </c>
      <c r="G55" s="4">
        <v>1284.7</v>
      </c>
      <c r="H55" s="2">
        <v>6</v>
      </c>
      <c r="I55" s="2">
        <v>2400</v>
      </c>
      <c r="J55" s="2">
        <f t="shared" si="1"/>
        <v>44.399231999999991</v>
      </c>
      <c r="K55" s="2">
        <f t="shared" si="2"/>
        <v>28.989743999999995</v>
      </c>
      <c r="L55" s="2">
        <f t="shared" si="3"/>
        <v>48.16789871999999</v>
      </c>
      <c r="M55" s="2">
        <f t="shared" si="4"/>
        <v>308.32799999999997</v>
      </c>
      <c r="N55" s="2"/>
      <c r="O55" s="40"/>
      <c r="P55" s="2">
        <v>6</v>
      </c>
      <c r="Q55" s="2">
        <f t="shared" si="0"/>
        <v>2.546911109931961</v>
      </c>
      <c r="R55" s="2"/>
    </row>
    <row r="56" spans="1:18" x14ac:dyDescent="0.3">
      <c r="A56" s="2"/>
      <c r="B56" s="2"/>
      <c r="C56" s="2"/>
      <c r="D56" s="2"/>
      <c r="E56" s="4"/>
      <c r="F56" s="4"/>
      <c r="G56" s="4"/>
      <c r="H56" s="2"/>
      <c r="I56" s="2"/>
      <c r="J56" s="2"/>
      <c r="K56" s="2"/>
      <c r="L56" s="2"/>
      <c r="M56" s="2"/>
      <c r="N56" s="2"/>
      <c r="O56" s="40" t="s">
        <v>45</v>
      </c>
      <c r="P56" s="2">
        <v>1</v>
      </c>
      <c r="Q56" s="2">
        <f t="shared" si="0"/>
        <v>2.4157453457009197</v>
      </c>
      <c r="R56" s="2"/>
    </row>
    <row r="57" spans="1:18" x14ac:dyDescent="0.3">
      <c r="B57" s="40" t="s">
        <v>45</v>
      </c>
      <c r="C57" s="2">
        <v>1</v>
      </c>
      <c r="D57" s="2" t="s">
        <v>13</v>
      </c>
      <c r="E57" s="4">
        <v>76.099999999999994</v>
      </c>
      <c r="F57" s="4">
        <v>25473.4</v>
      </c>
      <c r="G57" s="4">
        <v>1284.7</v>
      </c>
      <c r="H57" s="2">
        <v>6</v>
      </c>
      <c r="I57" s="2">
        <v>2400</v>
      </c>
      <c r="J57" s="2">
        <f t="shared" si="1"/>
        <v>44.399231999999991</v>
      </c>
      <c r="K57" s="2">
        <f t="shared" si="2"/>
        <v>28.989743999999995</v>
      </c>
      <c r="L57" s="2">
        <f t="shared" si="3"/>
        <v>48.16789871999999</v>
      </c>
      <c r="M57" s="2">
        <f t="shared" si="4"/>
        <v>308.32799999999997</v>
      </c>
      <c r="N57" s="2"/>
      <c r="O57" s="40"/>
      <c r="P57" s="2">
        <v>2</v>
      </c>
      <c r="Q57" s="2">
        <f t="shared" si="0"/>
        <v>1.1653472727740595</v>
      </c>
      <c r="R57" s="2"/>
    </row>
    <row r="58" spans="1:18" x14ac:dyDescent="0.3">
      <c r="A58" s="2"/>
      <c r="B58" s="40"/>
      <c r="C58" s="2">
        <v>2</v>
      </c>
      <c r="D58" s="2" t="s">
        <v>13</v>
      </c>
      <c r="E58" s="4">
        <v>76.099999999999994</v>
      </c>
      <c r="F58" s="4">
        <v>25473.4</v>
      </c>
      <c r="G58" s="4">
        <v>1284.7</v>
      </c>
      <c r="H58" s="2">
        <v>6</v>
      </c>
      <c r="I58" s="2">
        <v>2400</v>
      </c>
      <c r="J58" s="2">
        <f t="shared" si="1"/>
        <v>44.399231999999991</v>
      </c>
      <c r="K58" s="2">
        <f t="shared" si="2"/>
        <v>28.989743999999995</v>
      </c>
      <c r="L58" s="2">
        <f t="shared" si="3"/>
        <v>48.16789871999999</v>
      </c>
      <c r="M58" s="2">
        <f t="shared" si="4"/>
        <v>308.32799999999997</v>
      </c>
      <c r="N58" s="2"/>
      <c r="O58" s="40"/>
      <c r="P58" s="2">
        <v>3</v>
      </c>
      <c r="Q58" s="2">
        <f t="shared" si="0"/>
        <v>1.1653508919696065</v>
      </c>
      <c r="R58" s="2"/>
    </row>
    <row r="59" spans="1:18" x14ac:dyDescent="0.3">
      <c r="A59" s="2"/>
      <c r="B59" s="40"/>
      <c r="C59" s="2">
        <v>3</v>
      </c>
      <c r="D59" s="2" t="s">
        <v>13</v>
      </c>
      <c r="E59" s="4">
        <v>76.099999999999994</v>
      </c>
      <c r="F59" s="4">
        <v>25473.4</v>
      </c>
      <c r="G59" s="4">
        <v>1284.7</v>
      </c>
      <c r="H59" s="2">
        <v>6</v>
      </c>
      <c r="I59" s="2">
        <v>2400</v>
      </c>
      <c r="J59" s="2">
        <f t="shared" si="1"/>
        <v>44.399231999999991</v>
      </c>
      <c r="K59" s="2">
        <f t="shared" si="2"/>
        <v>28.989743999999995</v>
      </c>
      <c r="L59" s="2">
        <f t="shared" si="3"/>
        <v>48.16789871999999</v>
      </c>
      <c r="M59" s="2">
        <f t="shared" si="4"/>
        <v>308.32799999999997</v>
      </c>
      <c r="N59" s="2"/>
      <c r="O59" s="40"/>
      <c r="P59" s="2">
        <v>4</v>
      </c>
      <c r="Q59" s="2">
        <f t="shared" si="0"/>
        <v>1.1653508919696065</v>
      </c>
      <c r="R59" s="2"/>
    </row>
    <row r="60" spans="1:18" x14ac:dyDescent="0.3">
      <c r="A60" s="2"/>
      <c r="B60" s="40"/>
      <c r="C60" s="2">
        <v>4</v>
      </c>
      <c r="D60" s="2" t="s">
        <v>13</v>
      </c>
      <c r="E60" s="4">
        <v>76.099999999999994</v>
      </c>
      <c r="F60" s="4">
        <v>25473.4</v>
      </c>
      <c r="G60" s="4">
        <v>1284.7</v>
      </c>
      <c r="H60" s="2">
        <v>6</v>
      </c>
      <c r="I60" s="2">
        <v>2400</v>
      </c>
      <c r="J60" s="2">
        <f t="shared" si="1"/>
        <v>44.399231999999991</v>
      </c>
      <c r="K60" s="2">
        <f t="shared" si="2"/>
        <v>28.989743999999995</v>
      </c>
      <c r="L60" s="2">
        <f t="shared" si="3"/>
        <v>48.16789871999999</v>
      </c>
      <c r="M60" s="2">
        <f t="shared" si="4"/>
        <v>308.32799999999997</v>
      </c>
      <c r="N60" s="2"/>
      <c r="O60" s="40"/>
      <c r="P60" s="2">
        <v>5</v>
      </c>
      <c r="Q60" s="2">
        <f t="shared" si="0"/>
        <v>1.1653472727740595</v>
      </c>
      <c r="R60" s="2"/>
    </row>
    <row r="61" spans="1:18" x14ac:dyDescent="0.3">
      <c r="A61" s="2"/>
      <c r="B61" s="40"/>
      <c r="C61" s="2">
        <v>5</v>
      </c>
      <c r="D61" s="2" t="s">
        <v>13</v>
      </c>
      <c r="E61" s="4">
        <v>76.099999999999994</v>
      </c>
      <c r="F61" s="4">
        <v>25473.4</v>
      </c>
      <c r="G61" s="4">
        <v>1284.7</v>
      </c>
      <c r="H61" s="2">
        <v>6</v>
      </c>
      <c r="I61" s="2">
        <v>2400</v>
      </c>
      <c r="J61" s="2">
        <f t="shared" si="1"/>
        <v>44.399231999999991</v>
      </c>
      <c r="K61" s="2">
        <f t="shared" si="2"/>
        <v>28.989743999999995</v>
      </c>
      <c r="L61" s="2">
        <f t="shared" si="3"/>
        <v>48.16789871999999</v>
      </c>
      <c r="M61" s="2">
        <f t="shared" si="4"/>
        <v>308.32799999999997</v>
      </c>
      <c r="N61" s="2"/>
      <c r="O61" s="40"/>
      <c r="P61" s="2">
        <v>6</v>
      </c>
      <c r="Q61" s="2">
        <f t="shared" si="0"/>
        <v>2.4157453457009197</v>
      </c>
      <c r="R61" s="2"/>
    </row>
    <row r="62" spans="1:18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40" t="s">
        <v>46</v>
      </c>
      <c r="P62" s="2">
        <v>1</v>
      </c>
      <c r="Q62" s="2">
        <f t="shared" si="0"/>
        <v>3.2454426736114699</v>
      </c>
      <c r="R62" s="2"/>
    </row>
    <row r="63" spans="1:18" x14ac:dyDescent="0.3">
      <c r="A63" s="2"/>
      <c r="B63" s="40" t="s">
        <v>46</v>
      </c>
      <c r="C63" s="2">
        <v>1</v>
      </c>
      <c r="D63" s="2" t="s">
        <v>21</v>
      </c>
      <c r="E63" s="2">
        <v>58.9</v>
      </c>
      <c r="F63" s="2">
        <v>15608.7</v>
      </c>
      <c r="G63" s="2">
        <v>884.9</v>
      </c>
      <c r="H63" s="2">
        <v>6</v>
      </c>
      <c r="I63" s="2">
        <v>2400</v>
      </c>
      <c r="J63" s="2">
        <f t="shared" si="1"/>
        <v>30.582143999999996</v>
      </c>
      <c r="K63" s="2">
        <f t="shared" si="2"/>
        <v>24.384047999999996</v>
      </c>
      <c r="L63" s="2">
        <f t="shared" si="3"/>
        <v>33.752070239999995</v>
      </c>
      <c r="M63" s="2">
        <f t="shared" si="4"/>
        <v>212.376</v>
      </c>
      <c r="N63" s="2"/>
      <c r="O63" s="40"/>
      <c r="P63" s="2">
        <v>2</v>
      </c>
      <c r="Q63" s="2">
        <f t="shared" si="0"/>
        <v>1.5822175315420202</v>
      </c>
      <c r="R63" s="2"/>
    </row>
    <row r="64" spans="1:18" x14ac:dyDescent="0.3">
      <c r="A64" s="2"/>
      <c r="B64" s="40"/>
      <c r="C64" s="2">
        <v>2</v>
      </c>
      <c r="D64" s="2" t="s">
        <v>21</v>
      </c>
      <c r="E64" s="2">
        <v>58.9</v>
      </c>
      <c r="F64" s="2">
        <v>15608.7</v>
      </c>
      <c r="G64" s="2">
        <v>884.9</v>
      </c>
      <c r="H64" s="2">
        <v>6</v>
      </c>
      <c r="I64" s="2">
        <v>2400</v>
      </c>
      <c r="J64" s="2">
        <f t="shared" si="1"/>
        <v>30.582143999999996</v>
      </c>
      <c r="K64" s="2">
        <f t="shared" si="2"/>
        <v>24.384047999999996</v>
      </c>
      <c r="L64" s="2">
        <f t="shared" si="3"/>
        <v>33.752070239999995</v>
      </c>
      <c r="M64" s="2">
        <f t="shared" si="4"/>
        <v>212.376</v>
      </c>
      <c r="N64" s="2"/>
      <c r="O64" s="40"/>
      <c r="P64" s="2">
        <v>3</v>
      </c>
      <c r="Q64" s="2">
        <f t="shared" si="0"/>
        <v>1.5830807871038455</v>
      </c>
      <c r="R64" s="2"/>
    </row>
    <row r="65" spans="1:18" x14ac:dyDescent="0.3">
      <c r="A65" s="2"/>
      <c r="B65" s="40"/>
      <c r="C65" s="2">
        <v>3</v>
      </c>
      <c r="D65" s="2" t="s">
        <v>21</v>
      </c>
      <c r="E65" s="2">
        <v>58.9</v>
      </c>
      <c r="F65" s="2">
        <v>15608.7</v>
      </c>
      <c r="G65" s="2">
        <v>884.9</v>
      </c>
      <c r="H65" s="2">
        <v>6</v>
      </c>
      <c r="I65" s="2">
        <v>2400</v>
      </c>
      <c r="J65" s="2">
        <f t="shared" si="1"/>
        <v>30.582143999999996</v>
      </c>
      <c r="K65" s="2">
        <f t="shared" si="2"/>
        <v>24.384047999999996</v>
      </c>
      <c r="L65" s="2">
        <f t="shared" si="3"/>
        <v>33.752070239999995</v>
      </c>
      <c r="M65" s="2">
        <f t="shared" si="4"/>
        <v>212.376</v>
      </c>
      <c r="N65" s="2"/>
      <c r="O65" s="40"/>
      <c r="P65" s="2">
        <v>4</v>
      </c>
      <c r="Q65" s="2">
        <f t="shared" si="0"/>
        <v>1.5830807871038455</v>
      </c>
      <c r="R65" s="2"/>
    </row>
    <row r="66" spans="1:18" x14ac:dyDescent="0.3">
      <c r="A66" s="2"/>
      <c r="B66" s="40"/>
      <c r="C66" s="2">
        <v>4</v>
      </c>
      <c r="D66" s="2" t="s">
        <v>21</v>
      </c>
      <c r="E66" s="2">
        <v>58.9</v>
      </c>
      <c r="F66" s="2">
        <v>15608.7</v>
      </c>
      <c r="G66" s="2">
        <v>884.9</v>
      </c>
      <c r="H66" s="2">
        <v>6</v>
      </c>
      <c r="I66" s="2">
        <v>2400</v>
      </c>
      <c r="J66" s="2">
        <f t="shared" si="1"/>
        <v>30.582143999999996</v>
      </c>
      <c r="K66" s="2">
        <f t="shared" si="2"/>
        <v>24.384047999999996</v>
      </c>
      <c r="L66" s="2">
        <f t="shared" si="3"/>
        <v>33.752070239999995</v>
      </c>
      <c r="M66" s="2">
        <f t="shared" si="4"/>
        <v>212.376</v>
      </c>
      <c r="N66" s="2"/>
      <c r="O66" s="40"/>
      <c r="P66" s="2">
        <v>5</v>
      </c>
      <c r="Q66" s="2">
        <f t="shared" ref="Q66:Q69" si="5">(L143+L149)/(L66+L67)</f>
        <v>1.5822175315420202</v>
      </c>
      <c r="R66" s="2"/>
    </row>
    <row r="67" spans="1:18" x14ac:dyDescent="0.3">
      <c r="A67" s="2"/>
      <c r="B67" s="40"/>
      <c r="C67" s="2">
        <v>5</v>
      </c>
      <c r="D67" s="2" t="s">
        <v>21</v>
      </c>
      <c r="E67" s="2">
        <v>58.9</v>
      </c>
      <c r="F67" s="2">
        <v>15608.7</v>
      </c>
      <c r="G67" s="2">
        <v>884.9</v>
      </c>
      <c r="H67" s="2">
        <v>6</v>
      </c>
      <c r="I67" s="2">
        <v>2400</v>
      </c>
      <c r="J67" s="2">
        <f t="shared" si="1"/>
        <v>30.582143999999996</v>
      </c>
      <c r="K67" s="2">
        <f t="shared" si="2"/>
        <v>24.384047999999996</v>
      </c>
      <c r="L67" s="2">
        <f t="shared" si="3"/>
        <v>33.752070239999995</v>
      </c>
      <c r="M67" s="2">
        <f t="shared" si="4"/>
        <v>212.376</v>
      </c>
      <c r="N67" s="2"/>
      <c r="O67" s="40"/>
      <c r="P67" s="2">
        <v>6</v>
      </c>
      <c r="Q67" s="2">
        <f t="shared" si="5"/>
        <v>3.2454426736114699</v>
      </c>
      <c r="R67" s="2"/>
    </row>
    <row r="68" spans="1:18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0" t="s">
        <v>47</v>
      </c>
      <c r="P68" s="2">
        <v>1</v>
      </c>
      <c r="Q68" s="2">
        <f t="shared" si="5"/>
        <v>1.6478346673835131</v>
      </c>
      <c r="R68" s="2"/>
    </row>
    <row r="69" spans="1:18" x14ac:dyDescent="0.3">
      <c r="A69" s="2"/>
      <c r="B69" s="40" t="s">
        <v>47</v>
      </c>
      <c r="C69" s="2">
        <v>1</v>
      </c>
      <c r="D69" s="2" t="s">
        <v>21</v>
      </c>
      <c r="E69" s="2">
        <v>58.9</v>
      </c>
      <c r="F69" s="2">
        <v>15608.7</v>
      </c>
      <c r="G69" s="2">
        <v>884.9</v>
      </c>
      <c r="H69" s="2">
        <v>6</v>
      </c>
      <c r="I69" s="2">
        <v>2400</v>
      </c>
      <c r="J69" s="2">
        <f t="shared" ref="J69:J73" si="6">(G69*I69/10^5)*1.2*1.2</f>
        <v>30.582143999999996</v>
      </c>
      <c r="K69" s="2">
        <f t="shared" ref="K69:K73" si="7">((2*J69)/H69)+((1.41*3+0.5*1)*H69/2)</f>
        <v>24.384047999999996</v>
      </c>
      <c r="L69" s="2">
        <f t="shared" ref="L69:L73" si="8">J69+K69*0.13</f>
        <v>33.752070239999995</v>
      </c>
      <c r="M69" s="2">
        <f t="shared" ref="M69:M73" si="9">G69*I69/10^4</f>
        <v>212.376</v>
      </c>
      <c r="N69" s="2"/>
      <c r="O69" s="40"/>
      <c r="P69" s="2">
        <v>2</v>
      </c>
      <c r="Q69" s="2">
        <f t="shared" si="5"/>
        <v>0.80889474428744179</v>
      </c>
      <c r="R69" s="2"/>
    </row>
    <row r="70" spans="1:18" x14ac:dyDescent="0.3">
      <c r="A70" s="2"/>
      <c r="B70" s="40"/>
      <c r="C70" s="2">
        <v>2</v>
      </c>
      <c r="D70" s="2" t="s">
        <v>21</v>
      </c>
      <c r="E70" s="2">
        <v>58.9</v>
      </c>
      <c r="F70" s="2">
        <v>15608.7</v>
      </c>
      <c r="G70" s="2">
        <v>884.9</v>
      </c>
      <c r="H70" s="2">
        <v>6</v>
      </c>
      <c r="I70" s="2">
        <v>2400</v>
      </c>
      <c r="J70" s="2">
        <f t="shared" si="6"/>
        <v>30.582143999999996</v>
      </c>
      <c r="K70" s="2">
        <f t="shared" si="7"/>
        <v>24.384047999999996</v>
      </c>
      <c r="L70" s="2">
        <f t="shared" si="8"/>
        <v>33.752070239999995</v>
      </c>
      <c r="M70" s="2">
        <f t="shared" si="9"/>
        <v>212.376</v>
      </c>
      <c r="N70" s="2"/>
      <c r="O70" s="40"/>
      <c r="P70" s="2">
        <v>3</v>
      </c>
      <c r="Q70" s="2">
        <f>(L147+L153)/(L70+L71)</f>
        <v>0.8094653914239508</v>
      </c>
      <c r="R70" s="2"/>
    </row>
    <row r="71" spans="1:18" x14ac:dyDescent="0.3">
      <c r="A71" s="2"/>
      <c r="B71" s="40"/>
      <c r="C71" s="2">
        <v>3</v>
      </c>
      <c r="D71" s="2" t="s">
        <v>21</v>
      </c>
      <c r="E71" s="2">
        <v>58.9</v>
      </c>
      <c r="F71" s="2">
        <v>15608.7</v>
      </c>
      <c r="G71" s="2">
        <v>884.9</v>
      </c>
      <c r="H71" s="2">
        <v>6</v>
      </c>
      <c r="I71" s="2">
        <v>2400</v>
      </c>
      <c r="J71" s="2">
        <f t="shared" si="6"/>
        <v>30.582143999999996</v>
      </c>
      <c r="K71" s="2">
        <f t="shared" si="7"/>
        <v>24.384047999999996</v>
      </c>
      <c r="L71" s="2">
        <f t="shared" si="8"/>
        <v>33.752070239999995</v>
      </c>
      <c r="M71" s="2">
        <f t="shared" si="9"/>
        <v>212.376</v>
      </c>
      <c r="N71" s="2"/>
      <c r="O71" s="40"/>
      <c r="P71" s="2">
        <v>4</v>
      </c>
      <c r="Q71" s="2">
        <f>(L148+L155)/(L71+L72)</f>
        <v>0.8094653914239508</v>
      </c>
      <c r="R71" s="2"/>
    </row>
    <row r="72" spans="1:18" x14ac:dyDescent="0.3">
      <c r="A72" s="2"/>
      <c r="B72" s="40"/>
      <c r="C72" s="2">
        <v>4</v>
      </c>
      <c r="D72" s="2" t="s">
        <v>21</v>
      </c>
      <c r="E72" s="2">
        <v>58.9</v>
      </c>
      <c r="F72" s="2">
        <v>15608.7</v>
      </c>
      <c r="G72" s="2">
        <v>884.9</v>
      </c>
      <c r="H72" s="2">
        <v>6</v>
      </c>
      <c r="I72" s="2">
        <v>2400</v>
      </c>
      <c r="J72" s="2">
        <f t="shared" si="6"/>
        <v>30.582143999999996</v>
      </c>
      <c r="K72" s="2">
        <f t="shared" si="7"/>
        <v>24.384047999999996</v>
      </c>
      <c r="L72" s="2">
        <f t="shared" si="8"/>
        <v>33.752070239999995</v>
      </c>
      <c r="M72" s="2">
        <f t="shared" si="9"/>
        <v>212.376</v>
      </c>
      <c r="N72" s="2"/>
      <c r="O72" s="40"/>
      <c r="P72" s="2">
        <v>5</v>
      </c>
      <c r="Q72" s="2">
        <f>(L149+L156)/(L72+L73)</f>
        <v>0.80889474428744179</v>
      </c>
      <c r="R72" s="2"/>
    </row>
    <row r="73" spans="1:18" x14ac:dyDescent="0.3">
      <c r="A73" s="2"/>
      <c r="B73" s="40"/>
      <c r="C73" s="2">
        <v>5</v>
      </c>
      <c r="D73" s="2" t="s">
        <v>21</v>
      </c>
      <c r="E73" s="2">
        <v>58.9</v>
      </c>
      <c r="F73" s="2">
        <v>15608.7</v>
      </c>
      <c r="G73" s="2">
        <v>884.9</v>
      </c>
      <c r="H73" s="2">
        <v>6</v>
      </c>
      <c r="I73" s="2">
        <v>2400</v>
      </c>
      <c r="J73" s="2">
        <f t="shared" si="6"/>
        <v>30.582143999999996</v>
      </c>
      <c r="K73" s="2">
        <f t="shared" si="7"/>
        <v>24.384047999999996</v>
      </c>
      <c r="L73" s="2">
        <f t="shared" si="8"/>
        <v>33.752070239999995</v>
      </c>
      <c r="M73" s="2">
        <f t="shared" si="9"/>
        <v>212.376</v>
      </c>
      <c r="N73" s="2"/>
      <c r="O73" s="40"/>
      <c r="P73" s="2">
        <v>6</v>
      </c>
      <c r="Q73" s="2">
        <f>(L150+K157)/(L73+L74)</f>
        <v>1.6478346673835131</v>
      </c>
      <c r="R73" s="2"/>
    </row>
    <row r="74" spans="1:18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3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2"/>
      <c r="N75" s="2"/>
      <c r="O75" s="2"/>
      <c r="P75" s="2"/>
      <c r="Q75" s="2"/>
      <c r="R75" s="2"/>
    </row>
    <row r="76" spans="1:18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6" x14ac:dyDescent="0.3">
      <c r="A77" s="1" t="s">
        <v>23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" thickBot="1" x14ac:dyDescent="0.35">
      <c r="A78" s="2"/>
      <c r="B78" s="3" t="s">
        <v>1</v>
      </c>
      <c r="C78" s="3" t="s">
        <v>24</v>
      </c>
      <c r="D78" s="3" t="s">
        <v>3</v>
      </c>
      <c r="E78" s="3" t="s">
        <v>4</v>
      </c>
      <c r="F78" s="3" t="s">
        <v>5</v>
      </c>
      <c r="G78" s="3" t="s">
        <v>6</v>
      </c>
      <c r="H78" s="3" t="s">
        <v>25</v>
      </c>
      <c r="I78" s="3" t="s">
        <v>8</v>
      </c>
      <c r="J78" s="3" t="s">
        <v>26</v>
      </c>
      <c r="K78" s="3" t="s">
        <v>48</v>
      </c>
      <c r="L78" s="3" t="s">
        <v>31</v>
      </c>
      <c r="M78" s="3" t="s">
        <v>74</v>
      </c>
      <c r="N78" s="3" t="s">
        <v>76</v>
      </c>
      <c r="O78" s="2"/>
      <c r="P78" s="2"/>
      <c r="Q78" s="2"/>
      <c r="R78" s="2"/>
    </row>
    <row r="79" spans="1:18" x14ac:dyDescent="0.3">
      <c r="A79" s="2"/>
      <c r="B79" s="41" t="s">
        <v>12</v>
      </c>
      <c r="C79" s="20">
        <v>1</v>
      </c>
      <c r="D79" s="20" t="s">
        <v>49</v>
      </c>
      <c r="E79" s="21">
        <v>275</v>
      </c>
      <c r="F79" s="21">
        <v>34947.9</v>
      </c>
      <c r="G79" s="21">
        <v>2843.8</v>
      </c>
      <c r="H79" s="20">
        <v>3.4</v>
      </c>
      <c r="I79" s="20">
        <v>3600</v>
      </c>
      <c r="J79" s="20">
        <f>G79*I79/10^5</f>
        <v>102.3768</v>
      </c>
      <c r="K79" s="20">
        <v>3240.02</v>
      </c>
      <c r="L79" s="22">
        <f>G79*(I79-K79*100/E79)/10^5</f>
        <v>68.871458632727283</v>
      </c>
      <c r="M79" s="20">
        <v>1837.04</v>
      </c>
      <c r="N79" s="23">
        <f>G79*(I79-M79*1000/10/E79)/10^4</f>
        <v>833.79802356363643</v>
      </c>
      <c r="O79" s="2"/>
      <c r="P79" s="2"/>
      <c r="Q79" s="2"/>
      <c r="R79" s="2"/>
    </row>
    <row r="80" spans="1:18" x14ac:dyDescent="0.3">
      <c r="A80" s="2"/>
      <c r="B80" s="42"/>
      <c r="C80" s="2">
        <v>2</v>
      </c>
      <c r="D80" s="2" t="s">
        <v>49</v>
      </c>
      <c r="E80" s="4">
        <v>275</v>
      </c>
      <c r="F80" s="4">
        <v>34947.9</v>
      </c>
      <c r="G80" s="4">
        <v>2843.8</v>
      </c>
      <c r="H80" s="2">
        <v>3.4</v>
      </c>
      <c r="I80" s="2">
        <v>3600</v>
      </c>
      <c r="J80" s="2">
        <f t="shared" ref="J80:J143" si="10">G80*I80/10^5</f>
        <v>102.3768</v>
      </c>
      <c r="K80" s="2">
        <v>3558.22</v>
      </c>
      <c r="L80" s="18">
        <f t="shared" ref="L80:L143" si="11">G80*(I80-K80*100/E80)/10^5</f>
        <v>65.58092350545455</v>
      </c>
      <c r="M80" s="2">
        <v>3389.16</v>
      </c>
      <c r="N80" s="9">
        <f t="shared" ref="N80:N143" si="12">G80*(I80-M80*1000/10/E80)/10^4</f>
        <v>673.29188334545461</v>
      </c>
      <c r="O80" s="2"/>
      <c r="P80" s="2"/>
      <c r="Q80" s="2"/>
      <c r="R80" s="2"/>
    </row>
    <row r="81" spans="1:18" x14ac:dyDescent="0.3">
      <c r="A81" s="2"/>
      <c r="B81" s="42"/>
      <c r="C81" s="2">
        <v>3</v>
      </c>
      <c r="D81" s="2" t="s">
        <v>49</v>
      </c>
      <c r="E81" s="4">
        <v>275</v>
      </c>
      <c r="F81" s="4">
        <v>34947.9</v>
      </c>
      <c r="G81" s="4">
        <v>2843.8</v>
      </c>
      <c r="H81" s="2">
        <v>3.4</v>
      </c>
      <c r="I81" s="2">
        <v>3600</v>
      </c>
      <c r="J81" s="2">
        <f t="shared" si="10"/>
        <v>102.3768</v>
      </c>
      <c r="K81" s="2">
        <v>3582</v>
      </c>
      <c r="L81" s="18">
        <f t="shared" si="11"/>
        <v>65.335012363636366</v>
      </c>
      <c r="M81" s="2">
        <v>3459.91</v>
      </c>
      <c r="N81" s="9">
        <f t="shared" si="12"/>
        <v>665.97556152727282</v>
      </c>
      <c r="O81" s="2"/>
      <c r="P81" s="2"/>
      <c r="Q81" s="2"/>
      <c r="R81" s="2"/>
    </row>
    <row r="82" spans="1:18" x14ac:dyDescent="0.3">
      <c r="A82" s="2"/>
      <c r="B82" s="42"/>
      <c r="C82" s="2">
        <v>4</v>
      </c>
      <c r="D82" s="2" t="s">
        <v>49</v>
      </c>
      <c r="E82" s="4">
        <v>275</v>
      </c>
      <c r="F82" s="4">
        <v>34947.9</v>
      </c>
      <c r="G82" s="4">
        <v>2843.8</v>
      </c>
      <c r="H82" s="2">
        <v>3.4</v>
      </c>
      <c r="I82" s="2">
        <v>3600</v>
      </c>
      <c r="J82" s="2">
        <f t="shared" si="10"/>
        <v>102.3768</v>
      </c>
      <c r="K82" s="2">
        <f>K81</f>
        <v>3582</v>
      </c>
      <c r="L82" s="18">
        <f t="shared" si="11"/>
        <v>65.335012363636366</v>
      </c>
      <c r="M82" s="2">
        <f>M81</f>
        <v>3459.91</v>
      </c>
      <c r="N82" s="9">
        <f t="shared" si="12"/>
        <v>665.97556152727282</v>
      </c>
      <c r="O82" s="2"/>
      <c r="P82" s="2"/>
      <c r="Q82" s="2"/>
      <c r="R82" s="2"/>
    </row>
    <row r="83" spans="1:18" x14ac:dyDescent="0.3">
      <c r="A83" s="2"/>
      <c r="B83" s="42"/>
      <c r="C83" s="2">
        <v>5</v>
      </c>
      <c r="D83" s="2" t="s">
        <v>49</v>
      </c>
      <c r="E83" s="4">
        <v>275</v>
      </c>
      <c r="F83" s="4">
        <v>34947.9</v>
      </c>
      <c r="G83" s="4">
        <v>2843.8</v>
      </c>
      <c r="H83" s="2">
        <v>3.4</v>
      </c>
      <c r="I83" s="2">
        <v>3600</v>
      </c>
      <c r="J83" s="2">
        <f t="shared" si="10"/>
        <v>102.3768</v>
      </c>
      <c r="K83" s="2">
        <f>K80</f>
        <v>3558.22</v>
      </c>
      <c r="L83" s="18">
        <f t="shared" si="11"/>
        <v>65.58092350545455</v>
      </c>
      <c r="M83" s="2">
        <f>M80</f>
        <v>3389.16</v>
      </c>
      <c r="N83" s="9">
        <f t="shared" si="12"/>
        <v>673.29188334545461</v>
      </c>
      <c r="O83" s="2"/>
      <c r="P83" s="2"/>
      <c r="Q83" s="2"/>
      <c r="R83" s="2"/>
    </row>
    <row r="84" spans="1:18" ht="15" thickBot="1" x14ac:dyDescent="0.35">
      <c r="A84" s="2"/>
      <c r="B84" s="43"/>
      <c r="C84" s="11">
        <v>6</v>
      </c>
      <c r="D84" s="11" t="s">
        <v>49</v>
      </c>
      <c r="E84" s="24">
        <v>275</v>
      </c>
      <c r="F84" s="24">
        <v>34947.9</v>
      </c>
      <c r="G84" s="24">
        <v>2843.8</v>
      </c>
      <c r="H84" s="11">
        <v>3.4</v>
      </c>
      <c r="I84" s="11">
        <v>3600</v>
      </c>
      <c r="J84" s="11">
        <f t="shared" si="10"/>
        <v>102.3768</v>
      </c>
      <c r="K84" s="11">
        <f>K79</f>
        <v>3240.02</v>
      </c>
      <c r="L84" s="25">
        <f t="shared" si="11"/>
        <v>68.871458632727283</v>
      </c>
      <c r="M84" s="11">
        <f>M79</f>
        <v>1837.04</v>
      </c>
      <c r="N84" s="12">
        <f t="shared" si="12"/>
        <v>833.79802356363643</v>
      </c>
      <c r="O84" s="2"/>
      <c r="P84" s="2"/>
      <c r="Q84" s="2"/>
      <c r="R84" s="2"/>
    </row>
    <row r="85" spans="1:18" x14ac:dyDescent="0.3">
      <c r="A85" s="2"/>
      <c r="B85" s="41" t="s">
        <v>16</v>
      </c>
      <c r="C85" s="20">
        <v>1</v>
      </c>
      <c r="D85" s="20" t="s">
        <v>49</v>
      </c>
      <c r="E85" s="21">
        <v>275</v>
      </c>
      <c r="F85" s="21">
        <v>34947.9</v>
      </c>
      <c r="G85" s="21">
        <v>2843.8</v>
      </c>
      <c r="H85" s="20">
        <v>3.4</v>
      </c>
      <c r="I85" s="20">
        <v>3600</v>
      </c>
      <c r="J85" s="20">
        <f t="shared" si="10"/>
        <v>102.3768</v>
      </c>
      <c r="K85" s="20">
        <v>2933.13</v>
      </c>
      <c r="L85" s="22">
        <f t="shared" si="11"/>
        <v>72.045036021818191</v>
      </c>
      <c r="M85" s="20">
        <v>1690.86</v>
      </c>
      <c r="N85" s="23">
        <f t="shared" si="12"/>
        <v>848.91463025454539</v>
      </c>
      <c r="O85" s="2"/>
      <c r="P85" s="2"/>
      <c r="Q85" s="2"/>
      <c r="R85" s="2"/>
    </row>
    <row r="86" spans="1:18" x14ac:dyDescent="0.3">
      <c r="A86" s="2"/>
      <c r="B86" s="42"/>
      <c r="C86" s="2">
        <v>2</v>
      </c>
      <c r="D86" s="2" t="s">
        <v>49</v>
      </c>
      <c r="E86" s="4">
        <v>275</v>
      </c>
      <c r="F86" s="4">
        <v>34947.9</v>
      </c>
      <c r="G86" s="4">
        <v>2843.8</v>
      </c>
      <c r="H86" s="2">
        <v>3.4</v>
      </c>
      <c r="I86" s="2">
        <v>3600</v>
      </c>
      <c r="J86" s="2">
        <f t="shared" si="10"/>
        <v>102.3768</v>
      </c>
      <c r="K86" s="2">
        <v>3236.98</v>
      </c>
      <c r="L86" s="18">
        <f t="shared" si="11"/>
        <v>68.902895549090914</v>
      </c>
      <c r="M86" s="2">
        <v>3096.27</v>
      </c>
      <c r="N86" s="9">
        <f t="shared" si="12"/>
        <v>703.57990450909097</v>
      </c>
      <c r="O86" s="2"/>
      <c r="P86" s="2"/>
      <c r="Q86" s="2"/>
      <c r="R86" s="2"/>
    </row>
    <row r="87" spans="1:18" x14ac:dyDescent="0.3">
      <c r="A87" s="2"/>
      <c r="B87" s="42"/>
      <c r="C87" s="2">
        <v>3</v>
      </c>
      <c r="D87" s="2" t="s">
        <v>49</v>
      </c>
      <c r="E87" s="4">
        <v>275</v>
      </c>
      <c r="F87" s="4">
        <v>34947.9</v>
      </c>
      <c r="G87" s="4">
        <v>2843.8</v>
      </c>
      <c r="H87" s="2">
        <v>3.4</v>
      </c>
      <c r="I87" s="2">
        <v>3600</v>
      </c>
      <c r="J87" s="2">
        <f t="shared" si="10"/>
        <v>102.3768</v>
      </c>
      <c r="K87" s="2">
        <v>3283.23</v>
      </c>
      <c r="L87" s="18">
        <f t="shared" si="11"/>
        <v>68.42462009454546</v>
      </c>
      <c r="M87" s="2">
        <v>3170.58</v>
      </c>
      <c r="N87" s="9">
        <f t="shared" si="12"/>
        <v>695.89543985454554</v>
      </c>
      <c r="O87" s="2"/>
      <c r="P87" s="2"/>
      <c r="Q87" s="2"/>
      <c r="R87" s="2"/>
    </row>
    <row r="88" spans="1:18" x14ac:dyDescent="0.3">
      <c r="A88" s="2"/>
      <c r="B88" s="42"/>
      <c r="C88" s="2">
        <v>4</v>
      </c>
      <c r="D88" s="2" t="s">
        <v>49</v>
      </c>
      <c r="E88" s="4">
        <v>275</v>
      </c>
      <c r="F88" s="4">
        <v>34947.9</v>
      </c>
      <c r="G88" s="4">
        <v>2843.8</v>
      </c>
      <c r="H88" s="2">
        <v>3.4</v>
      </c>
      <c r="I88" s="2">
        <v>3600</v>
      </c>
      <c r="J88" s="2">
        <f t="shared" si="10"/>
        <v>102.3768</v>
      </c>
      <c r="K88" s="2">
        <f>K87</f>
        <v>3283.23</v>
      </c>
      <c r="L88" s="18">
        <f t="shared" si="11"/>
        <v>68.42462009454546</v>
      </c>
      <c r="M88" s="2">
        <f>M87</f>
        <v>3170.58</v>
      </c>
      <c r="N88" s="9">
        <f t="shared" si="12"/>
        <v>695.89543985454554</v>
      </c>
      <c r="O88" s="2"/>
      <c r="P88" s="2"/>
      <c r="Q88" s="2"/>
      <c r="R88" s="2"/>
    </row>
    <row r="89" spans="1:18" x14ac:dyDescent="0.3">
      <c r="A89" s="2"/>
      <c r="B89" s="42"/>
      <c r="C89" s="2">
        <v>5</v>
      </c>
      <c r="D89" s="2" t="s">
        <v>49</v>
      </c>
      <c r="E89" s="4">
        <v>275</v>
      </c>
      <c r="F89" s="4">
        <v>34947.9</v>
      </c>
      <c r="G89" s="4">
        <v>2843.8</v>
      </c>
      <c r="H89" s="2">
        <v>3.4</v>
      </c>
      <c r="I89" s="2">
        <v>3600</v>
      </c>
      <c r="J89" s="2">
        <f t="shared" si="10"/>
        <v>102.3768</v>
      </c>
      <c r="K89" s="2">
        <f>K86</f>
        <v>3236.98</v>
      </c>
      <c r="L89" s="18">
        <f t="shared" si="11"/>
        <v>68.902895549090914</v>
      </c>
      <c r="M89" s="2">
        <f>M86</f>
        <v>3096.27</v>
      </c>
      <c r="N89" s="9">
        <f t="shared" si="12"/>
        <v>703.57990450909097</v>
      </c>
      <c r="O89" s="2"/>
      <c r="P89" s="2"/>
      <c r="Q89" s="2"/>
      <c r="R89" s="2"/>
    </row>
    <row r="90" spans="1:18" ht="15" thickBot="1" x14ac:dyDescent="0.35">
      <c r="A90" s="2"/>
      <c r="B90" s="43"/>
      <c r="C90" s="11">
        <v>6</v>
      </c>
      <c r="D90" s="11" t="s">
        <v>49</v>
      </c>
      <c r="E90" s="24">
        <v>275</v>
      </c>
      <c r="F90" s="24">
        <v>34947.9</v>
      </c>
      <c r="G90" s="24">
        <v>2843.8</v>
      </c>
      <c r="H90" s="11">
        <v>3.4</v>
      </c>
      <c r="I90" s="11">
        <v>3600</v>
      </c>
      <c r="J90" s="11">
        <f t="shared" si="10"/>
        <v>102.3768</v>
      </c>
      <c r="K90" s="11">
        <f>K85</f>
        <v>2933.13</v>
      </c>
      <c r="L90" s="25">
        <f t="shared" si="11"/>
        <v>72.045036021818191</v>
      </c>
      <c r="M90" s="11">
        <f>M85</f>
        <v>1690.86</v>
      </c>
      <c r="N90" s="12">
        <f t="shared" si="12"/>
        <v>848.91463025454539</v>
      </c>
      <c r="O90" s="2"/>
      <c r="P90" s="2"/>
      <c r="Q90" s="2"/>
      <c r="R90" s="2"/>
    </row>
    <row r="91" spans="1:18" x14ac:dyDescent="0.3">
      <c r="A91" s="2"/>
      <c r="B91" s="41" t="s">
        <v>17</v>
      </c>
      <c r="C91" s="20">
        <v>1</v>
      </c>
      <c r="D91" s="20" t="s">
        <v>49</v>
      </c>
      <c r="E91" s="21">
        <v>275</v>
      </c>
      <c r="F91" s="21">
        <v>34947.9</v>
      </c>
      <c r="G91" s="21">
        <v>2843.8</v>
      </c>
      <c r="H91" s="20">
        <v>3.4</v>
      </c>
      <c r="I91" s="20">
        <v>3600</v>
      </c>
      <c r="J91" s="20">
        <f t="shared" si="10"/>
        <v>102.3768</v>
      </c>
      <c r="K91" s="20">
        <v>2611.98</v>
      </c>
      <c r="L91" s="22">
        <f t="shared" si="11"/>
        <v>75.366077367272737</v>
      </c>
      <c r="M91" s="20">
        <v>1540.22</v>
      </c>
      <c r="N91" s="23">
        <f t="shared" si="12"/>
        <v>864.4924496000001</v>
      </c>
      <c r="O91" s="2"/>
      <c r="P91" s="2"/>
      <c r="Q91" s="2"/>
      <c r="R91" s="2"/>
    </row>
    <row r="92" spans="1:18" x14ac:dyDescent="0.3">
      <c r="A92" s="2"/>
      <c r="B92" s="42"/>
      <c r="C92" s="2">
        <v>2</v>
      </c>
      <c r="D92" s="2" t="s">
        <v>49</v>
      </c>
      <c r="E92" s="4">
        <v>275</v>
      </c>
      <c r="F92" s="4">
        <v>34947.9</v>
      </c>
      <c r="G92" s="4">
        <v>2843.8</v>
      </c>
      <c r="H92" s="2">
        <v>3.4</v>
      </c>
      <c r="I92" s="2">
        <v>3600</v>
      </c>
      <c r="J92" s="2">
        <f t="shared" si="10"/>
        <v>102.3768</v>
      </c>
      <c r="K92" s="2">
        <v>2926.12</v>
      </c>
      <c r="L92" s="18">
        <f t="shared" si="11"/>
        <v>72.117527069090912</v>
      </c>
      <c r="M92" s="2">
        <v>2808.26</v>
      </c>
      <c r="N92" s="9">
        <f t="shared" si="12"/>
        <v>733.36328043636377</v>
      </c>
      <c r="O92" s="2"/>
      <c r="P92" s="2"/>
      <c r="Q92" s="2"/>
      <c r="R92" s="2"/>
    </row>
    <row r="93" spans="1:18" x14ac:dyDescent="0.3">
      <c r="A93" s="2"/>
      <c r="B93" s="42"/>
      <c r="C93" s="2">
        <v>3</v>
      </c>
      <c r="D93" s="2" t="s">
        <v>49</v>
      </c>
      <c r="E93" s="4">
        <v>275</v>
      </c>
      <c r="F93" s="4">
        <v>34947.9</v>
      </c>
      <c r="G93" s="4">
        <v>2843.8</v>
      </c>
      <c r="H93" s="2">
        <v>3.4</v>
      </c>
      <c r="I93" s="2">
        <v>3600</v>
      </c>
      <c r="J93" s="2">
        <f t="shared" si="10"/>
        <v>102.3768</v>
      </c>
      <c r="K93" s="2">
        <v>2983.58</v>
      </c>
      <c r="L93" s="18">
        <f t="shared" si="11"/>
        <v>71.523327985454543</v>
      </c>
      <c r="M93" s="2">
        <v>2880.84</v>
      </c>
      <c r="N93" s="9">
        <f t="shared" si="12"/>
        <v>725.85771665454558</v>
      </c>
      <c r="O93" s="2"/>
      <c r="P93" s="2"/>
      <c r="Q93" s="2"/>
      <c r="R93" s="2"/>
    </row>
    <row r="94" spans="1:18" x14ac:dyDescent="0.3">
      <c r="A94" s="2"/>
      <c r="B94" s="42"/>
      <c r="C94" s="2">
        <v>4</v>
      </c>
      <c r="D94" s="2" t="s">
        <v>49</v>
      </c>
      <c r="E94" s="4">
        <v>275</v>
      </c>
      <c r="F94" s="4">
        <v>34947.9</v>
      </c>
      <c r="G94" s="4">
        <v>2843.8</v>
      </c>
      <c r="H94" s="2">
        <v>3.4</v>
      </c>
      <c r="I94" s="2">
        <v>3600</v>
      </c>
      <c r="J94" s="2">
        <f t="shared" si="10"/>
        <v>102.3768</v>
      </c>
      <c r="K94" s="2">
        <f>K93</f>
        <v>2983.58</v>
      </c>
      <c r="L94" s="18">
        <f t="shared" si="11"/>
        <v>71.523327985454543</v>
      </c>
      <c r="M94" s="2">
        <f>M93</f>
        <v>2880.84</v>
      </c>
      <c r="N94" s="9">
        <f t="shared" si="12"/>
        <v>725.85771665454558</v>
      </c>
      <c r="O94" s="2"/>
      <c r="P94" s="2"/>
      <c r="Q94" s="2"/>
      <c r="R94" s="2"/>
    </row>
    <row r="95" spans="1:18" x14ac:dyDescent="0.3">
      <c r="A95" s="2"/>
      <c r="B95" s="42"/>
      <c r="C95" s="2">
        <v>5</v>
      </c>
      <c r="D95" s="2" t="s">
        <v>49</v>
      </c>
      <c r="E95" s="4">
        <v>275</v>
      </c>
      <c r="F95" s="4">
        <v>34947.9</v>
      </c>
      <c r="G95" s="4">
        <v>2843.8</v>
      </c>
      <c r="H95" s="2">
        <v>3.4</v>
      </c>
      <c r="I95" s="2">
        <v>3600</v>
      </c>
      <c r="J95" s="2">
        <f t="shared" si="10"/>
        <v>102.3768</v>
      </c>
      <c r="K95" s="2">
        <f>K92</f>
        <v>2926.12</v>
      </c>
      <c r="L95" s="18">
        <f t="shared" si="11"/>
        <v>72.117527069090912</v>
      </c>
      <c r="M95" s="2">
        <f>M92</f>
        <v>2808.26</v>
      </c>
      <c r="N95" s="9">
        <f t="shared" si="12"/>
        <v>733.36328043636377</v>
      </c>
      <c r="O95" s="2"/>
      <c r="P95" s="2"/>
      <c r="Q95" s="2"/>
      <c r="R95" s="2"/>
    </row>
    <row r="96" spans="1:18" ht="15" thickBot="1" x14ac:dyDescent="0.35">
      <c r="A96" s="2"/>
      <c r="B96" s="43"/>
      <c r="C96" s="11">
        <v>6</v>
      </c>
      <c r="D96" s="11" t="s">
        <v>49</v>
      </c>
      <c r="E96" s="24">
        <v>275</v>
      </c>
      <c r="F96" s="24">
        <v>34947.9</v>
      </c>
      <c r="G96" s="24">
        <v>2843.8</v>
      </c>
      <c r="H96" s="11">
        <v>3.4</v>
      </c>
      <c r="I96" s="11">
        <v>3600</v>
      </c>
      <c r="J96" s="11">
        <f t="shared" si="10"/>
        <v>102.3768</v>
      </c>
      <c r="K96" s="11">
        <f>K91</f>
        <v>2611.98</v>
      </c>
      <c r="L96" s="25">
        <f t="shared" si="11"/>
        <v>75.366077367272737</v>
      </c>
      <c r="M96" s="11">
        <f>M91</f>
        <v>1540.22</v>
      </c>
      <c r="N96" s="12">
        <f t="shared" si="12"/>
        <v>864.4924496000001</v>
      </c>
      <c r="O96" s="2"/>
      <c r="P96" s="2"/>
      <c r="Q96" s="2"/>
      <c r="R96" s="2"/>
    </row>
    <row r="97" spans="1:18" x14ac:dyDescent="0.3">
      <c r="A97" s="2"/>
      <c r="B97" s="41" t="s">
        <v>19</v>
      </c>
      <c r="C97" s="20">
        <v>1</v>
      </c>
      <c r="D97" s="20" t="s">
        <v>49</v>
      </c>
      <c r="E97" s="21">
        <v>275</v>
      </c>
      <c r="F97" s="21">
        <v>34947.9</v>
      </c>
      <c r="G97" s="21">
        <v>2843.8</v>
      </c>
      <c r="H97" s="20">
        <v>3.4</v>
      </c>
      <c r="I97" s="20">
        <v>3600</v>
      </c>
      <c r="J97" s="20">
        <f t="shared" si="10"/>
        <v>102.3768</v>
      </c>
      <c r="K97" s="20">
        <v>2297.0300000000002</v>
      </c>
      <c r="L97" s="22">
        <f t="shared" si="11"/>
        <v>78.623003949090915</v>
      </c>
      <c r="M97" s="20">
        <v>1386.82</v>
      </c>
      <c r="N97" s="23">
        <f t="shared" si="12"/>
        <v>880.35568305454547</v>
      </c>
      <c r="O97" s="2"/>
      <c r="P97" s="2"/>
      <c r="Q97" s="2"/>
      <c r="R97" s="2"/>
    </row>
    <row r="98" spans="1:18" x14ac:dyDescent="0.3">
      <c r="A98" s="2"/>
      <c r="B98" s="42"/>
      <c r="C98" s="2">
        <v>2</v>
      </c>
      <c r="D98" s="2" t="s">
        <v>49</v>
      </c>
      <c r="E98" s="4">
        <v>275</v>
      </c>
      <c r="F98" s="4">
        <v>34947.9</v>
      </c>
      <c r="G98" s="4">
        <v>2843.8</v>
      </c>
      <c r="H98" s="2">
        <v>3.4</v>
      </c>
      <c r="I98" s="2">
        <v>3600</v>
      </c>
      <c r="J98" s="2">
        <f t="shared" si="10"/>
        <v>102.3768</v>
      </c>
      <c r="K98" s="2">
        <v>2623.77</v>
      </c>
      <c r="L98" s="18">
        <f t="shared" si="11"/>
        <v>75.244155905454548</v>
      </c>
      <c r="M98" s="2">
        <v>2523.09</v>
      </c>
      <c r="N98" s="9">
        <f t="shared" si="12"/>
        <v>762.8529693818183</v>
      </c>
      <c r="O98" s="2"/>
      <c r="P98" s="2"/>
      <c r="Q98" s="2"/>
      <c r="R98" s="2"/>
    </row>
    <row r="99" spans="1:18" x14ac:dyDescent="0.3">
      <c r="A99" s="2"/>
      <c r="B99" s="42"/>
      <c r="C99" s="2">
        <v>3</v>
      </c>
      <c r="D99" s="2" t="s">
        <v>49</v>
      </c>
      <c r="E99" s="4">
        <v>275</v>
      </c>
      <c r="F99" s="4">
        <v>34947.9</v>
      </c>
      <c r="G99" s="4">
        <v>2843.8</v>
      </c>
      <c r="H99" s="2">
        <v>3.4</v>
      </c>
      <c r="I99" s="2">
        <v>3600</v>
      </c>
      <c r="J99" s="2">
        <f t="shared" si="10"/>
        <v>102.3768</v>
      </c>
      <c r="K99" s="2">
        <v>2683.57</v>
      </c>
      <c r="L99" s="18">
        <f t="shared" si="11"/>
        <v>74.625758669090914</v>
      </c>
      <c r="M99" s="2">
        <v>2591.0100000000002</v>
      </c>
      <c r="N99" s="9">
        <f t="shared" si="12"/>
        <v>755.82930043636372</v>
      </c>
      <c r="O99" s="2"/>
      <c r="P99" s="2"/>
      <c r="Q99" s="2"/>
      <c r="R99" s="2"/>
    </row>
    <row r="100" spans="1:18" x14ac:dyDescent="0.3">
      <c r="A100" s="2"/>
      <c r="B100" s="42"/>
      <c r="C100" s="2">
        <v>4</v>
      </c>
      <c r="D100" s="2" t="s">
        <v>49</v>
      </c>
      <c r="E100" s="4">
        <v>275</v>
      </c>
      <c r="F100" s="4">
        <v>34947.9</v>
      </c>
      <c r="G100" s="4">
        <v>2843.8</v>
      </c>
      <c r="H100" s="2">
        <v>3.4</v>
      </c>
      <c r="I100" s="2">
        <v>3600</v>
      </c>
      <c r="J100" s="2">
        <f t="shared" si="10"/>
        <v>102.3768</v>
      </c>
      <c r="K100" s="2">
        <f>K99</f>
        <v>2683.57</v>
      </c>
      <c r="L100" s="18">
        <f t="shared" si="11"/>
        <v>74.625758669090914</v>
      </c>
      <c r="M100" s="2">
        <f>M99</f>
        <v>2591.0100000000002</v>
      </c>
      <c r="N100" s="9">
        <f t="shared" si="12"/>
        <v>755.82930043636372</v>
      </c>
      <c r="O100" s="2"/>
      <c r="P100" s="2"/>
      <c r="Q100" s="2"/>
      <c r="R100" s="2"/>
    </row>
    <row r="101" spans="1:18" x14ac:dyDescent="0.3">
      <c r="A101" s="2"/>
      <c r="B101" s="42"/>
      <c r="C101" s="2">
        <v>5</v>
      </c>
      <c r="D101" s="2" t="s">
        <v>49</v>
      </c>
      <c r="E101" s="4">
        <v>275</v>
      </c>
      <c r="F101" s="4">
        <v>34947.9</v>
      </c>
      <c r="G101" s="4">
        <v>2843.8</v>
      </c>
      <c r="H101" s="2">
        <v>3.4</v>
      </c>
      <c r="I101" s="2">
        <v>3600</v>
      </c>
      <c r="J101" s="2">
        <f t="shared" si="10"/>
        <v>102.3768</v>
      </c>
      <c r="K101" s="2">
        <f>K98</f>
        <v>2623.77</v>
      </c>
      <c r="L101" s="18">
        <f t="shared" si="11"/>
        <v>75.244155905454548</v>
      </c>
      <c r="M101" s="2">
        <f>M98</f>
        <v>2523.09</v>
      </c>
      <c r="N101" s="9">
        <f t="shared" si="12"/>
        <v>762.8529693818183</v>
      </c>
      <c r="O101" s="2"/>
      <c r="P101" s="2"/>
      <c r="Q101" s="2"/>
      <c r="R101" s="2"/>
    </row>
    <row r="102" spans="1:18" ht="15" thickBot="1" x14ac:dyDescent="0.35">
      <c r="A102" s="2"/>
      <c r="B102" s="42"/>
      <c r="C102" s="2">
        <v>6</v>
      </c>
      <c r="D102" s="2" t="s">
        <v>49</v>
      </c>
      <c r="E102" s="4">
        <v>275</v>
      </c>
      <c r="F102" s="4">
        <v>34947.9</v>
      </c>
      <c r="G102" s="4">
        <v>2843.8</v>
      </c>
      <c r="H102" s="2">
        <v>3.4</v>
      </c>
      <c r="I102" s="2">
        <v>3600</v>
      </c>
      <c r="J102" s="2">
        <f t="shared" si="10"/>
        <v>102.3768</v>
      </c>
      <c r="K102" s="2">
        <f>K97</f>
        <v>2297.0300000000002</v>
      </c>
      <c r="L102" s="18">
        <f t="shared" si="11"/>
        <v>78.623003949090915</v>
      </c>
      <c r="M102" s="2">
        <f>M97</f>
        <v>1386.82</v>
      </c>
      <c r="N102" s="9">
        <f t="shared" si="12"/>
        <v>880.35568305454547</v>
      </c>
      <c r="O102" s="2"/>
      <c r="P102" s="2"/>
      <c r="Q102" s="2"/>
      <c r="R102" s="2"/>
    </row>
    <row r="103" spans="1:18" x14ac:dyDescent="0.3">
      <c r="A103" s="2"/>
      <c r="B103" s="41" t="s">
        <v>20</v>
      </c>
      <c r="C103" s="20">
        <v>1</v>
      </c>
      <c r="D103" s="20" t="s">
        <v>102</v>
      </c>
      <c r="E103" s="21">
        <v>255</v>
      </c>
      <c r="F103" s="21">
        <v>27901.3</v>
      </c>
      <c r="G103" s="21">
        <v>2446.3000000000002</v>
      </c>
      <c r="H103" s="20">
        <v>3.4</v>
      </c>
      <c r="I103" s="20">
        <v>3600</v>
      </c>
      <c r="J103" s="20">
        <f t="shared" si="10"/>
        <v>88.066800000000001</v>
      </c>
      <c r="K103" s="20">
        <v>1987.91</v>
      </c>
      <c r="L103" s="22">
        <f t="shared" si="11"/>
        <v>68.996116733333338</v>
      </c>
      <c r="M103" s="20">
        <v>1231.6099999999999</v>
      </c>
      <c r="N103" s="23">
        <f t="shared" si="12"/>
        <v>762.51554733333342</v>
      </c>
      <c r="O103" s="2"/>
      <c r="P103" s="2"/>
      <c r="Q103" s="2"/>
      <c r="R103" s="2"/>
    </row>
    <row r="104" spans="1:18" x14ac:dyDescent="0.3">
      <c r="A104" s="2"/>
      <c r="B104" s="42"/>
      <c r="C104" s="2">
        <v>2</v>
      </c>
      <c r="D104" s="2" t="s">
        <v>102</v>
      </c>
      <c r="E104" s="4">
        <v>255</v>
      </c>
      <c r="F104" s="4">
        <v>27901.3</v>
      </c>
      <c r="G104" s="4">
        <v>2446.3000000000002</v>
      </c>
      <c r="H104" s="2">
        <v>3.4</v>
      </c>
      <c r="I104" s="2">
        <v>3600</v>
      </c>
      <c r="J104" s="2">
        <f t="shared" si="10"/>
        <v>88.066800000000001</v>
      </c>
      <c r="K104" s="2">
        <v>2328.5700000000002</v>
      </c>
      <c r="L104" s="18">
        <f t="shared" si="11"/>
        <v>65.728051800000003</v>
      </c>
      <c r="M104" s="2">
        <v>2239.9499999999998</v>
      </c>
      <c r="N104" s="9">
        <f t="shared" si="12"/>
        <v>665.78213000000005</v>
      </c>
      <c r="O104" s="2"/>
      <c r="P104" s="2"/>
      <c r="Q104" s="2"/>
      <c r="R104" s="2"/>
    </row>
    <row r="105" spans="1:18" x14ac:dyDescent="0.3">
      <c r="A105" s="2"/>
      <c r="B105" s="42"/>
      <c r="C105" s="2">
        <v>3</v>
      </c>
      <c r="D105" s="2" t="s">
        <v>102</v>
      </c>
      <c r="E105" s="4">
        <v>255</v>
      </c>
      <c r="F105" s="4">
        <v>27901.3</v>
      </c>
      <c r="G105" s="4">
        <v>2446.3000000000002</v>
      </c>
      <c r="H105" s="2">
        <v>3.4</v>
      </c>
      <c r="I105" s="2">
        <v>3600</v>
      </c>
      <c r="J105" s="2">
        <f t="shared" si="10"/>
        <v>88.066800000000001</v>
      </c>
      <c r="K105" s="2">
        <v>2383.2600000000002</v>
      </c>
      <c r="L105" s="18">
        <f t="shared" si="11"/>
        <v>65.203392399999998</v>
      </c>
      <c r="M105" s="2">
        <v>2300.9699999999998</v>
      </c>
      <c r="N105" s="9">
        <f t="shared" si="12"/>
        <v>659.92827799999998</v>
      </c>
      <c r="O105" s="2"/>
      <c r="P105" s="2"/>
      <c r="Q105" s="2"/>
      <c r="R105" s="2"/>
    </row>
    <row r="106" spans="1:18" x14ac:dyDescent="0.3">
      <c r="A106" s="2"/>
      <c r="B106" s="42"/>
      <c r="C106" s="2">
        <v>4</v>
      </c>
      <c r="D106" s="2" t="s">
        <v>102</v>
      </c>
      <c r="E106" s="4">
        <v>255</v>
      </c>
      <c r="F106" s="4">
        <v>27901.3</v>
      </c>
      <c r="G106" s="4">
        <v>2446.3000000000002</v>
      </c>
      <c r="H106" s="2">
        <v>3.4</v>
      </c>
      <c r="I106" s="2">
        <v>3600</v>
      </c>
      <c r="J106" s="2">
        <f t="shared" si="10"/>
        <v>88.066800000000001</v>
      </c>
      <c r="K106" s="2">
        <f>K105</f>
        <v>2383.2600000000002</v>
      </c>
      <c r="L106" s="18">
        <f t="shared" si="11"/>
        <v>65.203392399999998</v>
      </c>
      <c r="M106" s="2">
        <f>M105</f>
        <v>2300.9699999999998</v>
      </c>
      <c r="N106" s="9">
        <f t="shared" si="12"/>
        <v>659.92827799999998</v>
      </c>
      <c r="O106" s="2"/>
      <c r="P106" s="2"/>
      <c r="Q106" s="2"/>
      <c r="R106" s="2"/>
    </row>
    <row r="107" spans="1:18" x14ac:dyDescent="0.3">
      <c r="A107" s="2"/>
      <c r="B107" s="42"/>
      <c r="C107" s="2">
        <v>5</v>
      </c>
      <c r="D107" s="2" t="s">
        <v>102</v>
      </c>
      <c r="E107" s="4">
        <v>255</v>
      </c>
      <c r="F107" s="4">
        <v>27901.3</v>
      </c>
      <c r="G107" s="4">
        <v>2446.3000000000002</v>
      </c>
      <c r="H107" s="2">
        <v>3.4</v>
      </c>
      <c r="I107" s="2">
        <v>3600</v>
      </c>
      <c r="J107" s="2">
        <f t="shared" si="10"/>
        <v>88.066800000000001</v>
      </c>
      <c r="K107" s="2">
        <f>K104</f>
        <v>2328.5700000000002</v>
      </c>
      <c r="L107" s="18">
        <f t="shared" si="11"/>
        <v>65.728051800000003</v>
      </c>
      <c r="M107" s="2">
        <f>M104</f>
        <v>2239.9499999999998</v>
      </c>
      <c r="N107" s="9">
        <f t="shared" si="12"/>
        <v>665.78213000000005</v>
      </c>
      <c r="O107" s="2"/>
      <c r="P107" s="2"/>
      <c r="Q107" s="2"/>
      <c r="R107" s="2"/>
    </row>
    <row r="108" spans="1:18" ht="15" thickBot="1" x14ac:dyDescent="0.35">
      <c r="A108" s="2"/>
      <c r="B108" s="43"/>
      <c r="C108" s="11">
        <v>6</v>
      </c>
      <c r="D108" s="11" t="s">
        <v>102</v>
      </c>
      <c r="E108" s="24">
        <v>255</v>
      </c>
      <c r="F108" s="24">
        <v>27901.3</v>
      </c>
      <c r="G108" s="24">
        <v>2446.3000000000002</v>
      </c>
      <c r="H108" s="11">
        <v>3.4</v>
      </c>
      <c r="I108" s="11">
        <v>3600</v>
      </c>
      <c r="J108" s="11">
        <f t="shared" si="10"/>
        <v>88.066800000000001</v>
      </c>
      <c r="K108" s="11">
        <f>K103</f>
        <v>1987.91</v>
      </c>
      <c r="L108" s="25">
        <f t="shared" si="11"/>
        <v>68.996116733333338</v>
      </c>
      <c r="M108" s="11">
        <f>M103</f>
        <v>1231.6099999999999</v>
      </c>
      <c r="N108" s="12">
        <f t="shared" si="12"/>
        <v>762.51554733333342</v>
      </c>
      <c r="O108" s="2"/>
      <c r="P108" s="2"/>
      <c r="Q108" s="2"/>
      <c r="R108" s="2"/>
    </row>
    <row r="109" spans="1:18" x14ac:dyDescent="0.3">
      <c r="A109" s="2"/>
      <c r="B109" s="42" t="s">
        <v>22</v>
      </c>
      <c r="C109" s="2">
        <v>1</v>
      </c>
      <c r="D109" s="20" t="s">
        <v>102</v>
      </c>
      <c r="E109" s="21">
        <v>255</v>
      </c>
      <c r="F109" s="21">
        <v>27901.3</v>
      </c>
      <c r="G109" s="21">
        <v>2446.3000000000002</v>
      </c>
      <c r="H109" s="2">
        <v>3.4</v>
      </c>
      <c r="I109" s="2">
        <v>3600</v>
      </c>
      <c r="J109" s="2">
        <f t="shared" si="10"/>
        <v>88.066800000000001</v>
      </c>
      <c r="K109" s="2">
        <v>1693.9</v>
      </c>
      <c r="L109" s="18">
        <f t="shared" si="11"/>
        <v>71.81665266666667</v>
      </c>
      <c r="M109" s="2">
        <v>1076.81</v>
      </c>
      <c r="N109" s="9">
        <f t="shared" si="12"/>
        <v>777.36602733333348</v>
      </c>
      <c r="O109" s="2"/>
      <c r="P109" s="2"/>
      <c r="Q109" s="2"/>
      <c r="R109" s="2"/>
    </row>
    <row r="110" spans="1:18" x14ac:dyDescent="0.3">
      <c r="A110" s="2"/>
      <c r="B110" s="42"/>
      <c r="C110" s="2">
        <v>2</v>
      </c>
      <c r="D110" s="2" t="s">
        <v>102</v>
      </c>
      <c r="E110" s="4">
        <v>255</v>
      </c>
      <c r="F110" s="4">
        <v>27901.3</v>
      </c>
      <c r="G110" s="4">
        <v>2446.3000000000002</v>
      </c>
      <c r="H110" s="2">
        <v>3.4</v>
      </c>
      <c r="I110" s="2">
        <v>3600</v>
      </c>
      <c r="J110" s="2">
        <f t="shared" si="10"/>
        <v>88.066800000000001</v>
      </c>
      <c r="K110" s="2">
        <v>2039.38</v>
      </c>
      <c r="L110" s="18">
        <f t="shared" si="11"/>
        <v>68.502347866666668</v>
      </c>
      <c r="M110" s="2">
        <v>1958.44</v>
      </c>
      <c r="N110" s="9">
        <f t="shared" si="12"/>
        <v>692.78832266666677</v>
      </c>
      <c r="O110" s="2"/>
      <c r="P110" s="2"/>
      <c r="Q110" s="2"/>
      <c r="R110" s="2"/>
    </row>
    <row r="111" spans="1:18" x14ac:dyDescent="0.3">
      <c r="A111" s="2"/>
      <c r="B111" s="42"/>
      <c r="C111" s="2">
        <v>3</v>
      </c>
      <c r="D111" s="2" t="s">
        <v>102</v>
      </c>
      <c r="E111" s="4">
        <v>255</v>
      </c>
      <c r="F111" s="4">
        <v>27901.3</v>
      </c>
      <c r="G111" s="4">
        <v>2446.3000000000002</v>
      </c>
      <c r="H111" s="2">
        <v>3.4</v>
      </c>
      <c r="I111" s="2">
        <v>3600</v>
      </c>
      <c r="J111" s="2">
        <f t="shared" si="10"/>
        <v>88.066800000000001</v>
      </c>
      <c r="K111" s="2">
        <v>2084.35</v>
      </c>
      <c r="L111" s="18">
        <f t="shared" si="11"/>
        <v>68.070935666666671</v>
      </c>
      <c r="M111" s="2">
        <v>2012.17</v>
      </c>
      <c r="N111" s="9">
        <f t="shared" si="12"/>
        <v>687.63382466666667</v>
      </c>
      <c r="O111" s="2"/>
      <c r="P111" s="2"/>
      <c r="Q111" s="2"/>
      <c r="R111" s="2"/>
    </row>
    <row r="112" spans="1:18" x14ac:dyDescent="0.3">
      <c r="A112" s="2"/>
      <c r="B112" s="42"/>
      <c r="C112" s="2">
        <v>4</v>
      </c>
      <c r="D112" s="2" t="s">
        <v>102</v>
      </c>
      <c r="E112" s="4">
        <v>255</v>
      </c>
      <c r="F112" s="4">
        <v>27901.3</v>
      </c>
      <c r="G112" s="4">
        <v>2446.3000000000002</v>
      </c>
      <c r="H112" s="2">
        <v>3.4</v>
      </c>
      <c r="I112" s="2">
        <v>3600</v>
      </c>
      <c r="J112" s="2">
        <f t="shared" si="10"/>
        <v>88.066800000000001</v>
      </c>
      <c r="K112" s="2">
        <f>K111</f>
        <v>2084.35</v>
      </c>
      <c r="L112" s="18">
        <f t="shared" si="11"/>
        <v>68.070935666666671</v>
      </c>
      <c r="M112" s="2">
        <f>M111</f>
        <v>2012.17</v>
      </c>
      <c r="N112" s="9">
        <f t="shared" si="12"/>
        <v>687.63382466666667</v>
      </c>
      <c r="O112" s="2"/>
      <c r="P112" s="2"/>
      <c r="Q112" s="2"/>
      <c r="R112" s="2"/>
    </row>
    <row r="113" spans="1:18" x14ac:dyDescent="0.3">
      <c r="A113" s="2"/>
      <c r="B113" s="42"/>
      <c r="C113" s="2">
        <v>5</v>
      </c>
      <c r="D113" s="2" t="s">
        <v>102</v>
      </c>
      <c r="E113" s="4">
        <v>255</v>
      </c>
      <c r="F113" s="4">
        <v>27901.3</v>
      </c>
      <c r="G113" s="4">
        <v>2446.3000000000002</v>
      </c>
      <c r="H113" s="2">
        <v>3.4</v>
      </c>
      <c r="I113" s="2">
        <v>3600</v>
      </c>
      <c r="J113" s="2">
        <f t="shared" si="10"/>
        <v>88.066800000000001</v>
      </c>
      <c r="K113" s="2">
        <f>K110</f>
        <v>2039.38</v>
      </c>
      <c r="L113" s="18">
        <f t="shared" si="11"/>
        <v>68.502347866666668</v>
      </c>
      <c r="M113" s="2">
        <f>M110</f>
        <v>1958.44</v>
      </c>
      <c r="N113" s="9">
        <f t="shared" si="12"/>
        <v>692.78832266666677</v>
      </c>
      <c r="O113" s="2"/>
      <c r="P113" s="2"/>
      <c r="Q113" s="2"/>
      <c r="R113" s="2"/>
    </row>
    <row r="114" spans="1:18" ht="15" thickBot="1" x14ac:dyDescent="0.35">
      <c r="A114" s="2"/>
      <c r="B114" s="43"/>
      <c r="C114" s="11">
        <v>6</v>
      </c>
      <c r="D114" s="11" t="s">
        <v>102</v>
      </c>
      <c r="E114" s="24">
        <v>255</v>
      </c>
      <c r="F114" s="24">
        <v>27901.3</v>
      </c>
      <c r="G114" s="24">
        <v>2446.3000000000002</v>
      </c>
      <c r="H114" s="11">
        <v>3.4</v>
      </c>
      <c r="I114" s="11">
        <v>3600</v>
      </c>
      <c r="J114" s="11">
        <f t="shared" si="10"/>
        <v>88.066800000000001</v>
      </c>
      <c r="K114" s="11">
        <f>K109</f>
        <v>1693.9</v>
      </c>
      <c r="L114" s="25">
        <f t="shared" si="11"/>
        <v>71.81665266666667</v>
      </c>
      <c r="M114" s="11">
        <f>M109</f>
        <v>1076.81</v>
      </c>
      <c r="N114" s="12">
        <f t="shared" si="12"/>
        <v>777.36602733333348</v>
      </c>
      <c r="O114" s="2"/>
      <c r="P114" s="2"/>
      <c r="Q114" s="2"/>
      <c r="R114" s="2"/>
    </row>
    <row r="115" spans="1:18" x14ac:dyDescent="0.3">
      <c r="A115" s="2"/>
      <c r="B115" s="41" t="s">
        <v>36</v>
      </c>
      <c r="C115" s="20">
        <v>1</v>
      </c>
      <c r="D115" s="20" t="s">
        <v>102</v>
      </c>
      <c r="E115" s="21">
        <v>255</v>
      </c>
      <c r="F115" s="21">
        <v>27901.3</v>
      </c>
      <c r="G115" s="21">
        <v>2446.3000000000002</v>
      </c>
      <c r="H115" s="20">
        <v>3.4</v>
      </c>
      <c r="I115" s="20">
        <v>3600</v>
      </c>
      <c r="J115" s="20">
        <f t="shared" si="10"/>
        <v>88.066800000000001</v>
      </c>
      <c r="K115" s="20">
        <v>1408.3</v>
      </c>
      <c r="L115" s="22">
        <f t="shared" si="11"/>
        <v>74.556508666666687</v>
      </c>
      <c r="M115" s="20">
        <v>920.09</v>
      </c>
      <c r="N115" s="23">
        <f t="shared" si="12"/>
        <v>792.40069933333336</v>
      </c>
      <c r="O115" s="2"/>
      <c r="P115" s="2"/>
      <c r="Q115" s="2"/>
      <c r="R115" s="2"/>
    </row>
    <row r="116" spans="1:18" x14ac:dyDescent="0.3">
      <c r="A116" s="2"/>
      <c r="B116" s="42"/>
      <c r="C116" s="2">
        <v>2</v>
      </c>
      <c r="D116" s="2" t="s">
        <v>102</v>
      </c>
      <c r="E116" s="4">
        <v>255</v>
      </c>
      <c r="F116" s="4">
        <v>27901.3</v>
      </c>
      <c r="G116" s="4">
        <v>2446.3000000000002</v>
      </c>
      <c r="H116" s="2">
        <v>3.4</v>
      </c>
      <c r="I116" s="2">
        <v>3600</v>
      </c>
      <c r="J116" s="2">
        <f t="shared" si="10"/>
        <v>88.066800000000001</v>
      </c>
      <c r="K116" s="2">
        <v>1752.38</v>
      </c>
      <c r="L116" s="18">
        <f>G116*(I116-K116*100/E116)/10^5</f>
        <v>71.255634533333335</v>
      </c>
      <c r="M116" s="2">
        <v>1678.97</v>
      </c>
      <c r="N116" s="9">
        <f t="shared" si="12"/>
        <v>719.59881133333329</v>
      </c>
      <c r="O116" s="2"/>
      <c r="P116" s="2"/>
      <c r="Q116" s="2"/>
      <c r="R116" s="2"/>
    </row>
    <row r="117" spans="1:18" x14ac:dyDescent="0.3">
      <c r="A117" s="2"/>
      <c r="B117" s="42"/>
      <c r="C117" s="2">
        <v>3</v>
      </c>
      <c r="D117" s="2" t="s">
        <v>102</v>
      </c>
      <c r="E117" s="4">
        <v>255</v>
      </c>
      <c r="F117" s="4">
        <v>27901.3</v>
      </c>
      <c r="G117" s="4">
        <v>2446.3000000000002</v>
      </c>
      <c r="H117" s="2">
        <v>3.4</v>
      </c>
      <c r="I117" s="2">
        <v>3600</v>
      </c>
      <c r="J117" s="2">
        <f t="shared" si="10"/>
        <v>88.066800000000001</v>
      </c>
      <c r="K117" s="2">
        <v>1785.05</v>
      </c>
      <c r="L117" s="18">
        <f t="shared" si="11"/>
        <v>70.942220333333339</v>
      </c>
      <c r="M117" s="2">
        <v>1723.24</v>
      </c>
      <c r="N117" s="9">
        <f t="shared" si="12"/>
        <v>715.3518426666667</v>
      </c>
      <c r="O117" s="2"/>
      <c r="P117" s="2"/>
      <c r="Q117" s="2"/>
      <c r="R117" s="2"/>
    </row>
    <row r="118" spans="1:18" x14ac:dyDescent="0.3">
      <c r="A118" s="2"/>
      <c r="B118" s="42"/>
      <c r="C118" s="2">
        <v>4</v>
      </c>
      <c r="D118" s="2" t="s">
        <v>102</v>
      </c>
      <c r="E118" s="4">
        <v>255</v>
      </c>
      <c r="F118" s="4">
        <v>27901.3</v>
      </c>
      <c r="G118" s="4">
        <v>2446.3000000000002</v>
      </c>
      <c r="H118" s="2">
        <v>3.4</v>
      </c>
      <c r="I118" s="2">
        <v>3600</v>
      </c>
      <c r="J118" s="2">
        <f t="shared" si="10"/>
        <v>88.066800000000001</v>
      </c>
      <c r="K118" s="2">
        <f>K117</f>
        <v>1785.05</v>
      </c>
      <c r="L118" s="18">
        <f t="shared" si="11"/>
        <v>70.942220333333339</v>
      </c>
      <c r="M118" s="2">
        <f>M117</f>
        <v>1723.24</v>
      </c>
      <c r="N118" s="9">
        <f t="shared" si="12"/>
        <v>715.3518426666667</v>
      </c>
      <c r="O118" s="2"/>
      <c r="P118" s="2"/>
      <c r="Q118" s="2"/>
      <c r="R118" s="2"/>
    </row>
    <row r="119" spans="1:18" x14ac:dyDescent="0.3">
      <c r="A119" s="2"/>
      <c r="B119" s="42"/>
      <c r="C119" s="2">
        <v>5</v>
      </c>
      <c r="D119" s="2" t="s">
        <v>102</v>
      </c>
      <c r="E119" s="4">
        <v>255</v>
      </c>
      <c r="F119" s="4">
        <v>27901.3</v>
      </c>
      <c r="G119" s="4">
        <v>2446.3000000000002</v>
      </c>
      <c r="H119" s="2">
        <v>3.4</v>
      </c>
      <c r="I119" s="2">
        <v>3600</v>
      </c>
      <c r="J119" s="2">
        <f t="shared" si="10"/>
        <v>88.066800000000001</v>
      </c>
      <c r="K119" s="2">
        <f>K116</f>
        <v>1752.38</v>
      </c>
      <c r="L119" s="18">
        <f t="shared" si="11"/>
        <v>71.255634533333335</v>
      </c>
      <c r="M119" s="2">
        <f>M116</f>
        <v>1678.97</v>
      </c>
      <c r="N119" s="9">
        <f t="shared" si="12"/>
        <v>719.59881133333329</v>
      </c>
      <c r="O119" s="2"/>
      <c r="P119" s="2"/>
      <c r="Q119" s="2"/>
      <c r="R119" s="2"/>
    </row>
    <row r="120" spans="1:18" ht="15" thickBot="1" x14ac:dyDescent="0.35">
      <c r="A120" s="2"/>
      <c r="B120" s="43"/>
      <c r="C120" s="11">
        <v>6</v>
      </c>
      <c r="D120" s="11" t="s">
        <v>102</v>
      </c>
      <c r="E120" s="24">
        <v>255</v>
      </c>
      <c r="F120" s="24">
        <v>27901.3</v>
      </c>
      <c r="G120" s="24">
        <v>2446.3000000000002</v>
      </c>
      <c r="H120" s="11">
        <v>3.4</v>
      </c>
      <c r="I120" s="11">
        <v>3600</v>
      </c>
      <c r="J120" s="11">
        <f t="shared" si="10"/>
        <v>88.066800000000001</v>
      </c>
      <c r="K120" s="11">
        <f>K115</f>
        <v>1408.3</v>
      </c>
      <c r="L120" s="25">
        <f t="shared" si="11"/>
        <v>74.556508666666687</v>
      </c>
      <c r="M120" s="11">
        <f>M115</f>
        <v>920.09</v>
      </c>
      <c r="N120" s="12">
        <f t="shared" si="12"/>
        <v>792.40069933333336</v>
      </c>
      <c r="O120" s="2"/>
      <c r="P120" s="2"/>
      <c r="Q120" s="2"/>
      <c r="R120" s="2"/>
    </row>
    <row r="121" spans="1:18" x14ac:dyDescent="0.3">
      <c r="A121" s="2"/>
      <c r="B121" s="41" t="s">
        <v>37</v>
      </c>
      <c r="C121" s="20">
        <v>1</v>
      </c>
      <c r="D121" s="20" t="s">
        <v>102</v>
      </c>
      <c r="E121" s="21">
        <v>255</v>
      </c>
      <c r="F121" s="21">
        <v>27901.3</v>
      </c>
      <c r="G121" s="21">
        <v>2446.3000000000002</v>
      </c>
      <c r="H121" s="20">
        <v>3.4</v>
      </c>
      <c r="I121" s="20">
        <v>3600</v>
      </c>
      <c r="J121" s="20">
        <f t="shared" si="10"/>
        <v>88.066800000000001</v>
      </c>
      <c r="K121" s="20">
        <v>1133.32</v>
      </c>
      <c r="L121" s="22">
        <f t="shared" si="11"/>
        <v>77.194483466666668</v>
      </c>
      <c r="M121" s="20">
        <v>761.55</v>
      </c>
      <c r="N121" s="23">
        <f t="shared" si="12"/>
        <v>807.60997000000009</v>
      </c>
      <c r="O121" s="2"/>
      <c r="P121" s="2"/>
      <c r="Q121" s="2"/>
      <c r="R121" s="2"/>
    </row>
    <row r="122" spans="1:18" x14ac:dyDescent="0.3">
      <c r="A122" s="2"/>
      <c r="B122" s="42"/>
      <c r="C122" s="2">
        <v>2</v>
      </c>
      <c r="D122" s="2" t="s">
        <v>102</v>
      </c>
      <c r="E122" s="4">
        <v>255</v>
      </c>
      <c r="F122" s="4">
        <v>27901.3</v>
      </c>
      <c r="G122" s="4">
        <v>2446.3000000000002</v>
      </c>
      <c r="H122" s="2">
        <v>3.4</v>
      </c>
      <c r="I122" s="2">
        <v>3600</v>
      </c>
      <c r="J122" s="2">
        <f t="shared" si="10"/>
        <v>88.066800000000001</v>
      </c>
      <c r="K122" s="2">
        <v>1465.49</v>
      </c>
      <c r="L122" s="18">
        <f t="shared" si="11"/>
        <v>74.007865933333335</v>
      </c>
      <c r="M122" s="2">
        <v>1401.42</v>
      </c>
      <c r="N122" s="9">
        <f t="shared" si="12"/>
        <v>746.22510800000009</v>
      </c>
      <c r="O122" s="2"/>
      <c r="P122" s="2"/>
      <c r="Q122" s="2"/>
      <c r="R122" s="2"/>
    </row>
    <row r="123" spans="1:18" x14ac:dyDescent="0.3">
      <c r="A123" s="2"/>
      <c r="B123" s="42"/>
      <c r="C123" s="2">
        <v>3</v>
      </c>
      <c r="D123" s="2" t="s">
        <v>102</v>
      </c>
      <c r="E123" s="4">
        <v>255</v>
      </c>
      <c r="F123" s="4">
        <v>27901.3</v>
      </c>
      <c r="G123" s="4">
        <v>2446.3000000000002</v>
      </c>
      <c r="H123" s="2">
        <v>3.4</v>
      </c>
      <c r="I123" s="2">
        <v>3600</v>
      </c>
      <c r="J123" s="2">
        <f t="shared" si="10"/>
        <v>88.066800000000001</v>
      </c>
      <c r="K123" s="2">
        <v>1485.46</v>
      </c>
      <c r="L123" s="18">
        <f t="shared" si="11"/>
        <v>73.816287066666675</v>
      </c>
      <c r="M123" s="2">
        <v>1434.23</v>
      </c>
      <c r="N123" s="9">
        <f t="shared" si="12"/>
        <v>743.07753533333334</v>
      </c>
      <c r="O123" s="2"/>
      <c r="P123" s="2"/>
      <c r="Q123" s="2"/>
      <c r="R123" s="2"/>
    </row>
    <row r="124" spans="1:18" x14ac:dyDescent="0.3">
      <c r="A124" s="2"/>
      <c r="B124" s="42"/>
      <c r="C124" s="2">
        <v>4</v>
      </c>
      <c r="D124" s="2" t="s">
        <v>102</v>
      </c>
      <c r="E124" s="4">
        <v>255</v>
      </c>
      <c r="F124" s="4">
        <v>27901.3</v>
      </c>
      <c r="G124" s="4">
        <v>2446.3000000000002</v>
      </c>
      <c r="H124" s="2">
        <v>3.4</v>
      </c>
      <c r="I124" s="2">
        <v>3600</v>
      </c>
      <c r="J124" s="2">
        <f t="shared" si="10"/>
        <v>88.066800000000001</v>
      </c>
      <c r="K124" s="2">
        <f>K123</f>
        <v>1485.46</v>
      </c>
      <c r="L124" s="18">
        <f t="shared" si="11"/>
        <v>73.816287066666675</v>
      </c>
      <c r="M124" s="2">
        <f>M123</f>
        <v>1434.23</v>
      </c>
      <c r="N124" s="9">
        <f t="shared" si="12"/>
        <v>743.07753533333334</v>
      </c>
      <c r="O124" s="2"/>
      <c r="P124" s="2"/>
      <c r="Q124" s="2"/>
      <c r="R124" s="2"/>
    </row>
    <row r="125" spans="1:18" x14ac:dyDescent="0.3">
      <c r="A125" s="2"/>
      <c r="B125" s="42"/>
      <c r="C125" s="2">
        <v>5</v>
      </c>
      <c r="D125" s="2" t="s">
        <v>102</v>
      </c>
      <c r="E125" s="4">
        <v>255</v>
      </c>
      <c r="F125" s="4">
        <v>27901.3</v>
      </c>
      <c r="G125" s="4">
        <v>2446.3000000000002</v>
      </c>
      <c r="H125" s="2">
        <v>3.4</v>
      </c>
      <c r="I125" s="2">
        <v>3600</v>
      </c>
      <c r="J125" s="2">
        <f t="shared" si="10"/>
        <v>88.066800000000001</v>
      </c>
      <c r="K125" s="2">
        <f>K122</f>
        <v>1465.49</v>
      </c>
      <c r="L125" s="18">
        <f t="shared" si="11"/>
        <v>74.007865933333335</v>
      </c>
      <c r="M125" s="2">
        <f>M122</f>
        <v>1401.42</v>
      </c>
      <c r="N125" s="9">
        <f t="shared" si="12"/>
        <v>746.22510800000009</v>
      </c>
      <c r="O125" s="2"/>
      <c r="P125" s="2"/>
      <c r="Q125" s="2"/>
      <c r="R125" s="2"/>
    </row>
    <row r="126" spans="1:18" ht="15" thickBot="1" x14ac:dyDescent="0.35">
      <c r="A126" s="2"/>
      <c r="B126" s="42"/>
      <c r="C126" s="2">
        <v>6</v>
      </c>
      <c r="D126" s="2" t="s">
        <v>102</v>
      </c>
      <c r="E126" s="4">
        <v>255</v>
      </c>
      <c r="F126" s="4">
        <v>27901.3</v>
      </c>
      <c r="G126" s="4">
        <v>2446.3000000000002</v>
      </c>
      <c r="H126" s="2">
        <v>3.4</v>
      </c>
      <c r="I126" s="2">
        <v>3600</v>
      </c>
      <c r="J126" s="2">
        <f t="shared" si="10"/>
        <v>88.066800000000001</v>
      </c>
      <c r="K126" s="2">
        <f>K121</f>
        <v>1133.32</v>
      </c>
      <c r="L126" s="18">
        <f t="shared" si="11"/>
        <v>77.194483466666668</v>
      </c>
      <c r="M126" s="2">
        <f>M121</f>
        <v>761.55</v>
      </c>
      <c r="N126" s="9">
        <f t="shared" si="12"/>
        <v>807.60997000000009</v>
      </c>
      <c r="O126" s="2"/>
      <c r="P126" s="2"/>
      <c r="Q126" s="2"/>
      <c r="R126" s="2"/>
    </row>
    <row r="127" spans="1:18" x14ac:dyDescent="0.3">
      <c r="A127" s="2"/>
      <c r="B127" s="41" t="s">
        <v>38</v>
      </c>
      <c r="C127" s="20">
        <v>1</v>
      </c>
      <c r="D127" s="20" t="s">
        <v>32</v>
      </c>
      <c r="E127" s="21">
        <v>211.2</v>
      </c>
      <c r="F127" s="21">
        <v>20075.5</v>
      </c>
      <c r="G127" s="21">
        <v>1888.5</v>
      </c>
      <c r="H127" s="20">
        <v>3.4</v>
      </c>
      <c r="I127" s="20">
        <v>3600</v>
      </c>
      <c r="J127" s="20">
        <f t="shared" si="10"/>
        <v>67.986000000000004</v>
      </c>
      <c r="K127" s="20">
        <v>866.21</v>
      </c>
      <c r="L127" s="22">
        <f t="shared" si="11"/>
        <v>60.240556889204548</v>
      </c>
      <c r="M127" s="20">
        <v>603.24</v>
      </c>
      <c r="N127" s="23">
        <f t="shared" si="12"/>
        <v>625.91971875000002</v>
      </c>
      <c r="O127" s="2"/>
      <c r="P127" s="2"/>
      <c r="Q127" s="2"/>
      <c r="R127" s="2"/>
    </row>
    <row r="128" spans="1:18" x14ac:dyDescent="0.3">
      <c r="A128" s="2"/>
      <c r="B128" s="42"/>
      <c r="C128" s="2">
        <v>2</v>
      </c>
      <c r="D128" s="2" t="s">
        <v>32</v>
      </c>
      <c r="E128" s="4">
        <v>211.2</v>
      </c>
      <c r="F128" s="4">
        <v>20075.5</v>
      </c>
      <c r="G128" s="4">
        <v>1888.5</v>
      </c>
      <c r="H128" s="2">
        <v>3.4</v>
      </c>
      <c r="I128" s="2">
        <v>3600</v>
      </c>
      <c r="J128" s="2">
        <f t="shared" si="10"/>
        <v>67.986000000000004</v>
      </c>
      <c r="K128" s="2">
        <v>1176.99</v>
      </c>
      <c r="L128" s="18">
        <f t="shared" si="11"/>
        <v>57.461636292613633</v>
      </c>
      <c r="M128" s="2">
        <v>1123.8800000000001</v>
      </c>
      <c r="N128" s="9">
        <f t="shared" si="12"/>
        <v>579.36533238636366</v>
      </c>
      <c r="O128" s="2"/>
      <c r="P128" s="2"/>
      <c r="Q128" s="2"/>
      <c r="R128" s="2"/>
    </row>
    <row r="129" spans="1:18" x14ac:dyDescent="0.3">
      <c r="A129" s="2"/>
      <c r="B129" s="42"/>
      <c r="C129" s="2">
        <v>3</v>
      </c>
      <c r="D129" s="2" t="s">
        <v>32</v>
      </c>
      <c r="E129" s="4">
        <v>211.2</v>
      </c>
      <c r="F129" s="4">
        <v>20075.5</v>
      </c>
      <c r="G129" s="4">
        <v>1888.5</v>
      </c>
      <c r="H129" s="2">
        <v>3.4</v>
      </c>
      <c r="I129" s="2">
        <v>3600</v>
      </c>
      <c r="J129" s="2">
        <f t="shared" si="10"/>
        <v>67.986000000000004</v>
      </c>
      <c r="K129" s="2">
        <v>1185.57</v>
      </c>
      <c r="L129" s="18">
        <f t="shared" si="11"/>
        <v>57.384915980113632</v>
      </c>
      <c r="M129" s="2">
        <v>1144.98</v>
      </c>
      <c r="N129" s="9">
        <f t="shared" si="12"/>
        <v>577.47862073863632</v>
      </c>
      <c r="O129" s="2"/>
      <c r="P129" s="2"/>
      <c r="Q129" s="2"/>
      <c r="R129" s="2"/>
    </row>
    <row r="130" spans="1:18" x14ac:dyDescent="0.3">
      <c r="A130" s="2"/>
      <c r="B130" s="42"/>
      <c r="C130" s="2">
        <v>4</v>
      </c>
      <c r="D130" s="2" t="s">
        <v>32</v>
      </c>
      <c r="E130" s="4">
        <v>211.2</v>
      </c>
      <c r="F130" s="4">
        <v>20075.5</v>
      </c>
      <c r="G130" s="4">
        <v>1888.5</v>
      </c>
      <c r="H130" s="2">
        <v>3.4</v>
      </c>
      <c r="I130" s="2">
        <v>3600</v>
      </c>
      <c r="J130" s="2">
        <f t="shared" si="10"/>
        <v>67.986000000000004</v>
      </c>
      <c r="K130" s="2">
        <f>K129</f>
        <v>1185.57</v>
      </c>
      <c r="L130" s="18">
        <f t="shared" si="11"/>
        <v>57.384915980113632</v>
      </c>
      <c r="M130" s="2">
        <f>M129</f>
        <v>1144.98</v>
      </c>
      <c r="N130" s="9">
        <f t="shared" si="12"/>
        <v>577.47862073863632</v>
      </c>
      <c r="O130" s="2"/>
      <c r="P130" s="2"/>
      <c r="Q130" s="2"/>
      <c r="R130" s="2"/>
    </row>
    <row r="131" spans="1:18" x14ac:dyDescent="0.3">
      <c r="A131" s="2"/>
      <c r="B131" s="42"/>
      <c r="C131" s="2">
        <v>5</v>
      </c>
      <c r="D131" s="2" t="s">
        <v>32</v>
      </c>
      <c r="E131" s="4">
        <v>211.2</v>
      </c>
      <c r="F131" s="4">
        <v>20075.5</v>
      </c>
      <c r="G131" s="4">
        <v>1888.5</v>
      </c>
      <c r="H131" s="2">
        <v>3.4</v>
      </c>
      <c r="I131" s="2">
        <v>3600</v>
      </c>
      <c r="J131" s="2">
        <f t="shared" si="10"/>
        <v>67.986000000000004</v>
      </c>
      <c r="K131" s="2">
        <f>K128</f>
        <v>1176.99</v>
      </c>
      <c r="L131" s="18">
        <f t="shared" si="11"/>
        <v>57.461636292613633</v>
      </c>
      <c r="M131" s="2">
        <f>M128</f>
        <v>1123.8800000000001</v>
      </c>
      <c r="N131" s="9">
        <f t="shared" si="12"/>
        <v>579.36533238636366</v>
      </c>
      <c r="O131" s="2"/>
      <c r="P131" s="2"/>
      <c r="Q131" s="2"/>
      <c r="R131" s="2"/>
    </row>
    <row r="132" spans="1:18" ht="15" thickBot="1" x14ac:dyDescent="0.35">
      <c r="A132" s="2"/>
      <c r="B132" s="43"/>
      <c r="C132" s="11">
        <v>6</v>
      </c>
      <c r="D132" s="11" t="s">
        <v>32</v>
      </c>
      <c r="E132" s="24">
        <v>211.2</v>
      </c>
      <c r="F132" s="24">
        <v>20075.5</v>
      </c>
      <c r="G132" s="24">
        <v>1888.5</v>
      </c>
      <c r="H132" s="11">
        <v>3.4</v>
      </c>
      <c r="I132" s="11">
        <v>3600</v>
      </c>
      <c r="J132" s="11">
        <f t="shared" si="10"/>
        <v>67.986000000000004</v>
      </c>
      <c r="K132" s="11">
        <f>K127</f>
        <v>866.21</v>
      </c>
      <c r="L132" s="25">
        <f t="shared" si="11"/>
        <v>60.240556889204548</v>
      </c>
      <c r="M132" s="11">
        <f>M127</f>
        <v>603.24</v>
      </c>
      <c r="N132" s="12">
        <f t="shared" si="12"/>
        <v>625.91971875000002</v>
      </c>
      <c r="O132" s="2"/>
      <c r="P132" s="2"/>
      <c r="Q132" s="2"/>
      <c r="R132" s="2"/>
    </row>
    <row r="133" spans="1:18" x14ac:dyDescent="0.3">
      <c r="A133" s="2"/>
      <c r="B133" s="45" t="s">
        <v>45</v>
      </c>
      <c r="C133" s="20">
        <v>1</v>
      </c>
      <c r="D133" s="20" t="s">
        <v>32</v>
      </c>
      <c r="E133" s="21">
        <v>211.2</v>
      </c>
      <c r="F133" s="21">
        <v>20075.5</v>
      </c>
      <c r="G133" s="21">
        <v>1888.5</v>
      </c>
      <c r="H133" s="20">
        <v>3.4</v>
      </c>
      <c r="I133" s="20">
        <v>3600</v>
      </c>
      <c r="J133" s="20">
        <f>G133*I133/10^5</f>
        <v>67.986000000000004</v>
      </c>
      <c r="K133" s="20">
        <v>620.37</v>
      </c>
      <c r="L133" s="22">
        <f t="shared" si="11"/>
        <v>62.438799502840908</v>
      </c>
      <c r="M133" s="20">
        <v>449.08</v>
      </c>
      <c r="N133" s="23">
        <f t="shared" si="12"/>
        <v>639.70433806818176</v>
      </c>
      <c r="O133" s="2"/>
      <c r="P133" s="2"/>
      <c r="Q133" s="2"/>
      <c r="R133" s="2"/>
    </row>
    <row r="134" spans="1:18" x14ac:dyDescent="0.3">
      <c r="A134" s="2"/>
      <c r="B134" s="46"/>
      <c r="C134" s="2">
        <v>2</v>
      </c>
      <c r="D134" s="2" t="s">
        <v>32</v>
      </c>
      <c r="E134" s="4">
        <v>211.2</v>
      </c>
      <c r="F134" s="4">
        <v>20075.5</v>
      </c>
      <c r="G134" s="4">
        <v>1888.5</v>
      </c>
      <c r="H134" s="2">
        <v>3.4</v>
      </c>
      <c r="I134" s="2">
        <v>3600</v>
      </c>
      <c r="J134" s="2">
        <f t="shared" si="10"/>
        <v>67.986000000000004</v>
      </c>
      <c r="K134" s="2">
        <v>886.16</v>
      </c>
      <c r="L134" s="18">
        <f t="shared" si="11"/>
        <v>60.062168749999998</v>
      </c>
      <c r="M134" s="2">
        <v>845.14</v>
      </c>
      <c r="N134" s="9">
        <f t="shared" si="12"/>
        <v>604.28959801136352</v>
      </c>
      <c r="O134" s="2"/>
      <c r="P134" s="2"/>
      <c r="Q134" s="2"/>
      <c r="R134" s="2"/>
    </row>
    <row r="135" spans="1:18" x14ac:dyDescent="0.3">
      <c r="A135" s="2"/>
      <c r="B135" s="46"/>
      <c r="C135" s="2">
        <v>3</v>
      </c>
      <c r="D135" s="2" t="s">
        <v>32</v>
      </c>
      <c r="E135" s="4">
        <v>211.2</v>
      </c>
      <c r="F135" s="4">
        <v>20075.5</v>
      </c>
      <c r="G135" s="4">
        <v>1888.5</v>
      </c>
      <c r="H135" s="2">
        <v>3.4</v>
      </c>
      <c r="I135" s="2">
        <v>3600</v>
      </c>
      <c r="J135" s="2">
        <f t="shared" si="10"/>
        <v>67.986000000000004</v>
      </c>
      <c r="K135" s="2">
        <v>888.33</v>
      </c>
      <c r="L135" s="18">
        <f t="shared" si="11"/>
        <v>60.042765127840909</v>
      </c>
      <c r="M135" s="2">
        <v>857.89</v>
      </c>
      <c r="N135" s="9">
        <f t="shared" si="12"/>
        <v>603.14952343749997</v>
      </c>
      <c r="O135" s="2"/>
      <c r="P135" s="2"/>
      <c r="Q135" s="2"/>
      <c r="R135" s="2"/>
    </row>
    <row r="136" spans="1:18" x14ac:dyDescent="0.3">
      <c r="A136" s="2"/>
      <c r="B136" s="46"/>
      <c r="C136" s="2">
        <v>4</v>
      </c>
      <c r="D136" s="2" t="s">
        <v>32</v>
      </c>
      <c r="E136" s="4">
        <v>211.2</v>
      </c>
      <c r="F136" s="4">
        <v>20075.5</v>
      </c>
      <c r="G136" s="4">
        <v>1888.5</v>
      </c>
      <c r="H136" s="2">
        <v>3.4</v>
      </c>
      <c r="I136" s="2">
        <v>3600</v>
      </c>
      <c r="J136" s="2">
        <f t="shared" si="10"/>
        <v>67.986000000000004</v>
      </c>
      <c r="K136" s="2">
        <f>K135</f>
        <v>888.33</v>
      </c>
      <c r="L136" s="18">
        <f t="shared" si="11"/>
        <v>60.042765127840909</v>
      </c>
      <c r="M136" s="2">
        <f>M135</f>
        <v>857.89</v>
      </c>
      <c r="N136" s="9">
        <f t="shared" si="12"/>
        <v>603.14952343749997</v>
      </c>
      <c r="O136" s="2"/>
      <c r="P136" s="2"/>
      <c r="Q136" s="2"/>
      <c r="R136" s="2"/>
    </row>
    <row r="137" spans="1:18" x14ac:dyDescent="0.3">
      <c r="A137" s="2"/>
      <c r="B137" s="46"/>
      <c r="C137" s="2">
        <v>5</v>
      </c>
      <c r="D137" s="2" t="s">
        <v>32</v>
      </c>
      <c r="E137" s="4">
        <v>211.2</v>
      </c>
      <c r="F137" s="4">
        <v>20075.5</v>
      </c>
      <c r="G137" s="4">
        <v>1888.5</v>
      </c>
      <c r="H137" s="2">
        <v>3.4</v>
      </c>
      <c r="I137" s="2">
        <v>3600</v>
      </c>
      <c r="J137" s="2">
        <f t="shared" si="10"/>
        <v>67.986000000000004</v>
      </c>
      <c r="K137" s="2">
        <f>K134</f>
        <v>886.16</v>
      </c>
      <c r="L137" s="18">
        <f t="shared" si="11"/>
        <v>60.062168749999998</v>
      </c>
      <c r="M137" s="2">
        <f>M134</f>
        <v>845.14</v>
      </c>
      <c r="N137" s="9">
        <f t="shared" si="12"/>
        <v>604.28959801136352</v>
      </c>
      <c r="O137" s="2"/>
      <c r="P137" s="2"/>
      <c r="Q137" s="2"/>
      <c r="R137" s="2"/>
    </row>
    <row r="138" spans="1:18" ht="15" thickBot="1" x14ac:dyDescent="0.35">
      <c r="A138" s="2"/>
      <c r="B138" s="47"/>
      <c r="C138" s="11">
        <v>6</v>
      </c>
      <c r="D138" s="11" t="s">
        <v>32</v>
      </c>
      <c r="E138" s="24">
        <v>211.2</v>
      </c>
      <c r="F138" s="24">
        <v>20075.5</v>
      </c>
      <c r="G138" s="24">
        <v>1888.5</v>
      </c>
      <c r="H138" s="11">
        <v>3.4</v>
      </c>
      <c r="I138" s="11">
        <v>3600</v>
      </c>
      <c r="J138" s="11">
        <f t="shared" si="10"/>
        <v>67.986000000000004</v>
      </c>
      <c r="K138" s="11">
        <f>K133</f>
        <v>620.37</v>
      </c>
      <c r="L138" s="25">
        <f t="shared" si="11"/>
        <v>62.438799502840908</v>
      </c>
      <c r="M138" s="11">
        <f>M133</f>
        <v>449.08</v>
      </c>
      <c r="N138" s="12">
        <f t="shared" si="12"/>
        <v>639.70433806818176</v>
      </c>
      <c r="O138" s="2"/>
      <c r="P138" s="2"/>
      <c r="Q138" s="2"/>
      <c r="R138" s="2"/>
    </row>
    <row r="139" spans="1:18" x14ac:dyDescent="0.3">
      <c r="A139" s="2"/>
      <c r="B139" s="46" t="s">
        <v>46</v>
      </c>
      <c r="C139" s="2">
        <v>1</v>
      </c>
      <c r="D139" s="2" t="s">
        <v>51</v>
      </c>
      <c r="E139" s="4">
        <v>193.4</v>
      </c>
      <c r="F139" s="4">
        <v>15449.8</v>
      </c>
      <c r="G139" s="4">
        <v>1585.1</v>
      </c>
      <c r="H139" s="2">
        <v>3.4</v>
      </c>
      <c r="I139" s="2">
        <v>3600</v>
      </c>
      <c r="J139" s="2">
        <f t="shared" si="10"/>
        <v>57.063600000000001</v>
      </c>
      <c r="K139" s="2">
        <v>383.24</v>
      </c>
      <c r="L139" s="18">
        <f t="shared" si="11"/>
        <v>53.922577642192344</v>
      </c>
      <c r="M139" s="2">
        <v>295.52999999999997</v>
      </c>
      <c r="N139" s="9">
        <f t="shared" si="12"/>
        <v>546.41445899689757</v>
      </c>
      <c r="O139" s="2"/>
      <c r="P139" s="2"/>
      <c r="Q139" s="2"/>
      <c r="R139" s="2"/>
    </row>
    <row r="140" spans="1:18" x14ac:dyDescent="0.3">
      <c r="A140" s="2"/>
      <c r="B140" s="46"/>
      <c r="C140" s="2">
        <v>2</v>
      </c>
      <c r="D140" s="2" t="s">
        <v>51</v>
      </c>
      <c r="E140" s="4">
        <v>193.4</v>
      </c>
      <c r="F140" s="4">
        <v>15449.8</v>
      </c>
      <c r="G140" s="4">
        <v>1585.1</v>
      </c>
      <c r="H140" s="2">
        <v>3.4</v>
      </c>
      <c r="I140" s="2">
        <v>3600</v>
      </c>
      <c r="J140" s="2">
        <f t="shared" si="10"/>
        <v>57.063600000000001</v>
      </c>
      <c r="K140" s="2">
        <v>593.11</v>
      </c>
      <c r="L140" s="18">
        <f t="shared" si="11"/>
        <v>52.2024900672182</v>
      </c>
      <c r="M140" s="2">
        <v>565.95000000000005</v>
      </c>
      <c r="N140" s="9">
        <f t="shared" si="12"/>
        <v>524.25092528438461</v>
      </c>
      <c r="O140" s="2"/>
      <c r="P140" s="2"/>
      <c r="Q140" s="2"/>
      <c r="R140" s="2"/>
    </row>
    <row r="141" spans="1:18" x14ac:dyDescent="0.3">
      <c r="A141" s="2"/>
      <c r="B141" s="46"/>
      <c r="C141" s="2">
        <v>3</v>
      </c>
      <c r="D141" s="2" t="s">
        <v>51</v>
      </c>
      <c r="E141" s="4">
        <v>193.4</v>
      </c>
      <c r="F141" s="4">
        <v>15449.8</v>
      </c>
      <c r="G141" s="4">
        <v>1585.1</v>
      </c>
      <c r="H141" s="2">
        <v>3.4</v>
      </c>
      <c r="I141" s="2">
        <v>3600</v>
      </c>
      <c r="J141" s="2">
        <f t="shared" si="10"/>
        <v>57.063600000000001</v>
      </c>
      <c r="K141" s="2">
        <v>590.70000000000005</v>
      </c>
      <c r="L141" s="18">
        <f t="shared" si="11"/>
        <v>52.222242347466384</v>
      </c>
      <c r="M141" s="2">
        <v>570.64</v>
      </c>
      <c r="N141" s="9">
        <f t="shared" si="12"/>
        <v>523.86653443640125</v>
      </c>
      <c r="O141" s="2"/>
      <c r="P141" s="2"/>
      <c r="Q141" s="2"/>
      <c r="R141" s="2"/>
    </row>
    <row r="142" spans="1:18" x14ac:dyDescent="0.3">
      <c r="A142" s="2"/>
      <c r="B142" s="46"/>
      <c r="C142" s="2">
        <v>4</v>
      </c>
      <c r="D142" s="2" t="s">
        <v>51</v>
      </c>
      <c r="E142" s="4">
        <v>193.4</v>
      </c>
      <c r="F142" s="4">
        <v>15449.8</v>
      </c>
      <c r="G142" s="4">
        <v>1585.1</v>
      </c>
      <c r="H142" s="2">
        <v>3.4</v>
      </c>
      <c r="I142" s="2">
        <v>3600</v>
      </c>
      <c r="J142" s="2">
        <f t="shared" si="10"/>
        <v>57.063600000000001</v>
      </c>
      <c r="K142" s="2">
        <f>K141</f>
        <v>590.70000000000005</v>
      </c>
      <c r="L142" s="18">
        <f t="shared" si="11"/>
        <v>52.222242347466384</v>
      </c>
      <c r="M142" s="2">
        <f>M141</f>
        <v>570.64</v>
      </c>
      <c r="N142" s="9">
        <f t="shared" si="12"/>
        <v>523.86653443640125</v>
      </c>
      <c r="O142" s="2"/>
      <c r="P142" s="2"/>
      <c r="Q142" s="2"/>
      <c r="R142" s="2"/>
    </row>
    <row r="143" spans="1:18" x14ac:dyDescent="0.3">
      <c r="A143" s="2"/>
      <c r="B143" s="46"/>
      <c r="C143" s="2">
        <v>5</v>
      </c>
      <c r="D143" s="2" t="s">
        <v>51</v>
      </c>
      <c r="E143" s="4">
        <v>193.4</v>
      </c>
      <c r="F143" s="4">
        <v>15449.8</v>
      </c>
      <c r="G143" s="4">
        <v>1585.1</v>
      </c>
      <c r="H143" s="2">
        <v>3.4</v>
      </c>
      <c r="I143" s="2">
        <v>3600</v>
      </c>
      <c r="J143" s="2">
        <f t="shared" si="10"/>
        <v>57.063600000000001</v>
      </c>
      <c r="K143" s="2">
        <f>K140</f>
        <v>593.11</v>
      </c>
      <c r="L143" s="18">
        <f t="shared" si="11"/>
        <v>52.2024900672182</v>
      </c>
      <c r="M143" s="2">
        <f>M140</f>
        <v>565.95000000000005</v>
      </c>
      <c r="N143" s="9">
        <f t="shared" si="12"/>
        <v>524.25092528438461</v>
      </c>
      <c r="O143" s="2"/>
      <c r="P143" s="2"/>
      <c r="Q143" s="2"/>
      <c r="R143" s="2"/>
    </row>
    <row r="144" spans="1:18" ht="15" thickBot="1" x14ac:dyDescent="0.35">
      <c r="A144" s="2"/>
      <c r="B144" s="47"/>
      <c r="C144" s="11">
        <v>6</v>
      </c>
      <c r="D144" s="11" t="s">
        <v>51</v>
      </c>
      <c r="E144" s="24">
        <v>193.4</v>
      </c>
      <c r="F144" s="24">
        <v>15449.8</v>
      </c>
      <c r="G144" s="24">
        <v>1585.1</v>
      </c>
      <c r="H144" s="11">
        <v>3.4</v>
      </c>
      <c r="I144" s="11">
        <v>3600</v>
      </c>
      <c r="J144" s="11">
        <f t="shared" ref="J144:J150" si="13">G144*I144/10^5</f>
        <v>57.063600000000001</v>
      </c>
      <c r="K144" s="11">
        <f>K139</f>
        <v>383.24</v>
      </c>
      <c r="L144" s="25">
        <f t="shared" ref="L144:L150" si="14">G144*(I144-K144*100/E144)/10^5</f>
        <v>53.922577642192344</v>
      </c>
      <c r="M144" s="11">
        <f>M139</f>
        <v>295.52999999999997</v>
      </c>
      <c r="N144" s="12">
        <f t="shared" ref="N144:N150" si="15">G144*(I144-M144*1000/10/E144)/10^4</f>
        <v>546.41445899689757</v>
      </c>
      <c r="O144" s="2"/>
      <c r="P144" s="2"/>
      <c r="Q144" s="2"/>
      <c r="R144" s="2"/>
    </row>
    <row r="145" spans="1:18" x14ac:dyDescent="0.3">
      <c r="A145" s="2"/>
      <c r="B145" s="45" t="s">
        <v>47</v>
      </c>
      <c r="C145" s="20">
        <v>1</v>
      </c>
      <c r="D145" s="20" t="s">
        <v>51</v>
      </c>
      <c r="E145" s="21">
        <v>193.4</v>
      </c>
      <c r="F145" s="21">
        <v>15449.8</v>
      </c>
      <c r="G145" s="21">
        <v>1585.1</v>
      </c>
      <c r="H145" s="20">
        <v>3.4</v>
      </c>
      <c r="I145" s="20">
        <v>3600</v>
      </c>
      <c r="J145" s="20">
        <f t="shared" si="13"/>
        <v>57.063600000000001</v>
      </c>
      <c r="K145" s="20">
        <v>176.4</v>
      </c>
      <c r="L145" s="22">
        <f t="shared" si="14"/>
        <v>55.617831437435363</v>
      </c>
      <c r="M145" s="20">
        <v>144.37</v>
      </c>
      <c r="N145" s="23">
        <f t="shared" si="15"/>
        <v>558.80348257497405</v>
      </c>
      <c r="O145" s="2"/>
      <c r="P145" s="2"/>
      <c r="Q145" s="2"/>
      <c r="R145" s="2"/>
    </row>
    <row r="146" spans="1:18" x14ac:dyDescent="0.3">
      <c r="A146" s="2"/>
      <c r="B146" s="46"/>
      <c r="C146" s="2">
        <v>2</v>
      </c>
      <c r="D146" s="2" t="s">
        <v>51</v>
      </c>
      <c r="E146" s="4">
        <v>193.4</v>
      </c>
      <c r="F146" s="4">
        <v>15449.8</v>
      </c>
      <c r="G146" s="4">
        <v>1585.1</v>
      </c>
      <c r="H146" s="2">
        <v>3.4</v>
      </c>
      <c r="I146" s="2">
        <v>3600</v>
      </c>
      <c r="J146" s="2">
        <f t="shared" si="13"/>
        <v>57.063600000000001</v>
      </c>
      <c r="K146" s="2">
        <v>300.13</v>
      </c>
      <c r="L146" s="18">
        <f t="shared" si="14"/>
        <v>54.603744451913137</v>
      </c>
      <c r="M146" s="2">
        <v>286.51</v>
      </c>
      <c r="N146" s="9">
        <f t="shared" si="15"/>
        <v>547.15373521199581</v>
      </c>
      <c r="O146" s="2"/>
      <c r="P146" s="2"/>
      <c r="Q146" s="2"/>
      <c r="R146" s="2"/>
    </row>
    <row r="147" spans="1:18" x14ac:dyDescent="0.3">
      <c r="A147" s="2"/>
      <c r="B147" s="46"/>
      <c r="C147" s="2">
        <v>3</v>
      </c>
      <c r="D147" s="2" t="s">
        <v>51</v>
      </c>
      <c r="E147" s="4">
        <v>193.4</v>
      </c>
      <c r="F147" s="4">
        <v>15449.8</v>
      </c>
      <c r="G147" s="4">
        <v>1585.1</v>
      </c>
      <c r="H147" s="2">
        <v>3.4</v>
      </c>
      <c r="I147" s="2">
        <v>3600</v>
      </c>
      <c r="J147" s="2">
        <f t="shared" si="13"/>
        <v>57.063600000000001</v>
      </c>
      <c r="K147" s="2">
        <v>295.43</v>
      </c>
      <c r="L147" s="18">
        <f t="shared" si="14"/>
        <v>54.642265496380553</v>
      </c>
      <c r="M147" s="2">
        <v>285.17</v>
      </c>
      <c r="N147" s="9">
        <f t="shared" si="15"/>
        <v>547.26356116856255</v>
      </c>
      <c r="O147" s="2"/>
      <c r="P147" s="2"/>
      <c r="Q147" s="2"/>
      <c r="R147" s="2"/>
    </row>
    <row r="148" spans="1:18" x14ac:dyDescent="0.3">
      <c r="A148" s="2"/>
      <c r="B148" s="46"/>
      <c r="C148" s="2">
        <v>4</v>
      </c>
      <c r="D148" s="2" t="s">
        <v>51</v>
      </c>
      <c r="E148" s="4">
        <v>193.4</v>
      </c>
      <c r="F148" s="4">
        <v>15449.8</v>
      </c>
      <c r="G148" s="4">
        <v>1585.1</v>
      </c>
      <c r="H148" s="2">
        <v>3.4</v>
      </c>
      <c r="I148" s="2">
        <v>3600</v>
      </c>
      <c r="J148" s="2">
        <f t="shared" si="13"/>
        <v>57.063600000000001</v>
      </c>
      <c r="K148" s="2">
        <f>K147</f>
        <v>295.43</v>
      </c>
      <c r="L148" s="18">
        <f t="shared" si="14"/>
        <v>54.642265496380553</v>
      </c>
      <c r="M148" s="2">
        <f>M147</f>
        <v>285.17</v>
      </c>
      <c r="N148" s="9">
        <f t="shared" si="15"/>
        <v>547.26356116856255</v>
      </c>
      <c r="O148" s="2"/>
      <c r="P148" s="2"/>
      <c r="Q148" s="2"/>
      <c r="R148" s="2"/>
    </row>
    <row r="149" spans="1:18" x14ac:dyDescent="0.3">
      <c r="A149" s="2"/>
      <c r="B149" s="46"/>
      <c r="C149" s="2">
        <v>5</v>
      </c>
      <c r="D149" s="2" t="s">
        <v>51</v>
      </c>
      <c r="E149" s="4">
        <v>193.4</v>
      </c>
      <c r="F149" s="4">
        <v>15449.8</v>
      </c>
      <c r="G149" s="4">
        <v>1585.1</v>
      </c>
      <c r="H149" s="2">
        <v>3.4</v>
      </c>
      <c r="I149" s="2">
        <v>3600</v>
      </c>
      <c r="J149" s="2">
        <f t="shared" si="13"/>
        <v>57.063600000000001</v>
      </c>
      <c r="K149" s="2">
        <f>K146</f>
        <v>300.13</v>
      </c>
      <c r="L149" s="18">
        <f t="shared" si="14"/>
        <v>54.603744451913137</v>
      </c>
      <c r="M149" s="2">
        <f>M146</f>
        <v>286.51</v>
      </c>
      <c r="N149" s="9">
        <f t="shared" si="15"/>
        <v>547.15373521199581</v>
      </c>
      <c r="O149" s="2"/>
      <c r="P149" s="2"/>
      <c r="Q149" s="2"/>
      <c r="R149" s="2"/>
    </row>
    <row r="150" spans="1:18" ht="15" thickBot="1" x14ac:dyDescent="0.35">
      <c r="A150" s="2"/>
      <c r="B150" s="47"/>
      <c r="C150" s="11">
        <v>6</v>
      </c>
      <c r="D150" s="11" t="s">
        <v>51</v>
      </c>
      <c r="E150" s="24">
        <v>193.4</v>
      </c>
      <c r="F150" s="24">
        <v>15449.8</v>
      </c>
      <c r="G150" s="24">
        <v>1585.1</v>
      </c>
      <c r="H150" s="11">
        <v>3.4</v>
      </c>
      <c r="I150" s="11">
        <v>3600</v>
      </c>
      <c r="J150" s="11">
        <f t="shared" si="13"/>
        <v>57.063600000000001</v>
      </c>
      <c r="K150" s="11">
        <f>K145</f>
        <v>176.4</v>
      </c>
      <c r="L150" s="25">
        <f t="shared" si="14"/>
        <v>55.617831437435363</v>
      </c>
      <c r="M150" s="11">
        <f>M145</f>
        <v>144.37</v>
      </c>
      <c r="N150" s="12">
        <f t="shared" si="15"/>
        <v>558.80348257497405</v>
      </c>
      <c r="O150" s="2"/>
      <c r="P150" s="2"/>
      <c r="Q150" s="2"/>
      <c r="R150" s="2"/>
    </row>
    <row r="152" spans="1:18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spans="1:18" x14ac:dyDescent="0.3">
      <c r="A153" t="s">
        <v>103</v>
      </c>
    </row>
    <row r="155" spans="1:18" ht="15" thickBot="1" x14ac:dyDescent="0.35"/>
    <row r="156" spans="1:18" ht="15" thickBot="1" x14ac:dyDescent="0.35">
      <c r="A156" s="15" t="s">
        <v>90</v>
      </c>
      <c r="B156" t="s">
        <v>118</v>
      </c>
      <c r="C156" t="s">
        <v>114</v>
      </c>
      <c r="I156" s="33" t="s">
        <v>125</v>
      </c>
      <c r="J156" s="34"/>
    </row>
    <row r="157" spans="1:18" x14ac:dyDescent="0.3">
      <c r="A157" s="19" t="s">
        <v>104</v>
      </c>
      <c r="B157" s="19">
        <v>104418.38</v>
      </c>
      <c r="C157">
        <f>B157/2</f>
        <v>52209.19</v>
      </c>
      <c r="I157" s="27" t="s">
        <v>126</v>
      </c>
      <c r="J157" s="27">
        <v>2.5099999999999998</v>
      </c>
    </row>
    <row r="158" spans="1:18" x14ac:dyDescent="0.3">
      <c r="A158" s="19" t="s">
        <v>105</v>
      </c>
      <c r="B158" s="19">
        <v>104418.38</v>
      </c>
      <c r="C158">
        <f t="shared" ref="C158:C168" si="16">B158/2</f>
        <v>52209.19</v>
      </c>
      <c r="I158" s="28" t="s">
        <v>127</v>
      </c>
      <c r="J158" s="28">
        <v>0.90100000000000002</v>
      </c>
    </row>
    <row r="159" spans="1:18" ht="15" thickBot="1" x14ac:dyDescent="0.35">
      <c r="A159" s="19" t="s">
        <v>106</v>
      </c>
      <c r="B159" s="19">
        <v>104418.38</v>
      </c>
      <c r="C159">
        <f t="shared" si="16"/>
        <v>52209.19</v>
      </c>
      <c r="I159" s="29" t="s">
        <v>128</v>
      </c>
      <c r="J159" s="29">
        <v>0.53700000000000003</v>
      </c>
    </row>
    <row r="160" spans="1:18" x14ac:dyDescent="0.3">
      <c r="A160" s="19" t="s">
        <v>107</v>
      </c>
      <c r="B160" s="19">
        <v>104258.24000000001</v>
      </c>
      <c r="C160">
        <f t="shared" si="16"/>
        <v>52129.120000000003</v>
      </c>
    </row>
    <row r="161" spans="1:3" x14ac:dyDescent="0.3">
      <c r="A161" s="19" t="s">
        <v>108</v>
      </c>
      <c r="B161" s="19">
        <v>103859.31</v>
      </c>
      <c r="C161">
        <f t="shared" si="16"/>
        <v>51929.654999999999</v>
      </c>
    </row>
    <row r="162" spans="1:3" x14ac:dyDescent="0.3">
      <c r="A162" s="19" t="s">
        <v>109</v>
      </c>
      <c r="B162" s="19">
        <v>103859.31</v>
      </c>
      <c r="C162">
        <f t="shared" si="16"/>
        <v>51929.654999999999</v>
      </c>
    </row>
    <row r="163" spans="1:3" x14ac:dyDescent="0.3">
      <c r="A163" s="19" t="s">
        <v>110</v>
      </c>
      <c r="B163" s="19">
        <v>103859.31</v>
      </c>
      <c r="C163">
        <f t="shared" si="16"/>
        <v>51929.654999999999</v>
      </c>
    </row>
    <row r="164" spans="1:3" x14ac:dyDescent="0.3">
      <c r="A164" s="19" t="s">
        <v>111</v>
      </c>
      <c r="B164" s="19">
        <v>103508.33</v>
      </c>
      <c r="C164">
        <f t="shared" si="16"/>
        <v>51754.165000000001</v>
      </c>
    </row>
    <row r="165" spans="1:3" x14ac:dyDescent="0.3">
      <c r="A165" s="19" t="s">
        <v>112</v>
      </c>
      <c r="B165" s="19">
        <v>102989.52</v>
      </c>
      <c r="C165">
        <f t="shared" si="16"/>
        <v>51494.76</v>
      </c>
    </row>
    <row r="166" spans="1:3" ht="14.4" customHeight="1" x14ac:dyDescent="0.3">
      <c r="A166" s="19" t="s">
        <v>115</v>
      </c>
      <c r="B166" s="19">
        <v>102847.31</v>
      </c>
      <c r="C166">
        <f t="shared" si="16"/>
        <v>51423.654999999999</v>
      </c>
    </row>
    <row r="167" spans="1:3" x14ac:dyDescent="0.3">
      <c r="A167" s="19" t="s">
        <v>116</v>
      </c>
      <c r="B167" s="19">
        <v>102321.65</v>
      </c>
      <c r="C167">
        <f t="shared" si="16"/>
        <v>51160.824999999997</v>
      </c>
    </row>
    <row r="168" spans="1:3" x14ac:dyDescent="0.3">
      <c r="A168" s="19" t="s">
        <v>117</v>
      </c>
      <c r="B168" s="19">
        <v>100773.04</v>
      </c>
      <c r="C168">
        <f t="shared" si="16"/>
        <v>50386.52</v>
      </c>
    </row>
    <row r="169" spans="1:3" x14ac:dyDescent="0.3">
      <c r="B169">
        <f>SUM(B157:B168)</f>
        <v>1241531.1599999999</v>
      </c>
    </row>
  </sheetData>
  <mergeCells count="38">
    <mergeCell ref="B145:B150"/>
    <mergeCell ref="B109:B114"/>
    <mergeCell ref="B115:B120"/>
    <mergeCell ref="B121:B126"/>
    <mergeCell ref="B127:B132"/>
    <mergeCell ref="B133:B138"/>
    <mergeCell ref="B139:B144"/>
    <mergeCell ref="B45:B49"/>
    <mergeCell ref="O50:O55"/>
    <mergeCell ref="B51:B55"/>
    <mergeCell ref="B103:B108"/>
    <mergeCell ref="O56:O61"/>
    <mergeCell ref="B57:B61"/>
    <mergeCell ref="O62:O67"/>
    <mergeCell ref="B63:B67"/>
    <mergeCell ref="O68:O73"/>
    <mergeCell ref="B69:B73"/>
    <mergeCell ref="A75:L75"/>
    <mergeCell ref="B79:B84"/>
    <mergeCell ref="B85:B90"/>
    <mergeCell ref="B91:B96"/>
    <mergeCell ref="B97:B102"/>
    <mergeCell ref="I156:J156"/>
    <mergeCell ref="O2:O7"/>
    <mergeCell ref="B3:B7"/>
    <mergeCell ref="O8:O13"/>
    <mergeCell ref="B9:B13"/>
    <mergeCell ref="O14:O19"/>
    <mergeCell ref="B15:B19"/>
    <mergeCell ref="O20:O25"/>
    <mergeCell ref="B21:B25"/>
    <mergeCell ref="O26:O31"/>
    <mergeCell ref="B27:B31"/>
    <mergeCell ref="O32:O37"/>
    <mergeCell ref="B33:B37"/>
    <mergeCell ref="O38:O43"/>
    <mergeCell ref="B39:B43"/>
    <mergeCell ref="O44:O4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7"/>
  <sheetViews>
    <sheetView workbookViewId="0">
      <selection activeCell="B207" sqref="B207"/>
    </sheetView>
  </sheetViews>
  <sheetFormatPr defaultRowHeight="14.4" x14ac:dyDescent="0.3"/>
  <cols>
    <col min="1" max="1" width="10.6640625" customWidth="1"/>
    <col min="4" max="4" width="13.5546875" customWidth="1"/>
    <col min="12" max="12" width="12.5546875" customWidth="1"/>
    <col min="13" max="13" width="9.77734375" customWidth="1"/>
    <col min="14" max="14" width="12.33203125" customWidth="1"/>
  </cols>
  <sheetData>
    <row r="1" spans="1:17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11</v>
      </c>
      <c r="M1" s="2"/>
      <c r="N1" s="2"/>
      <c r="O1" s="2" t="s">
        <v>14</v>
      </c>
      <c r="P1" s="2" t="s">
        <v>71</v>
      </c>
      <c r="Q1" s="2" t="s">
        <v>35</v>
      </c>
    </row>
    <row r="2" spans="1:17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3" t="s">
        <v>75</v>
      </c>
      <c r="N2" s="2"/>
      <c r="O2" s="40" t="s">
        <v>12</v>
      </c>
      <c r="P2" s="2">
        <v>1</v>
      </c>
      <c r="Q2" s="2">
        <f>(L97+L103)/(L2+L3)</f>
        <v>2.2512385448037757</v>
      </c>
    </row>
    <row r="3" spans="1:17" x14ac:dyDescent="0.3">
      <c r="A3" s="2"/>
      <c r="B3" s="35" t="s">
        <v>12</v>
      </c>
      <c r="C3" s="2">
        <v>1</v>
      </c>
      <c r="D3" s="2" t="s">
        <v>43</v>
      </c>
      <c r="E3" s="4">
        <v>94.8</v>
      </c>
      <c r="F3" s="4">
        <v>40957.199999999997</v>
      </c>
      <c r="G3" s="4">
        <v>1802.6</v>
      </c>
      <c r="H3" s="2">
        <v>6</v>
      </c>
      <c r="I3" s="2">
        <v>2400</v>
      </c>
      <c r="J3" s="2">
        <f>(G3*I3/10^5)*1.2*1.2</f>
        <v>62.297855999999996</v>
      </c>
      <c r="K3" s="2">
        <f>((2*J3)/H3)+((1.41*3+0.5*1)*H3/2)</f>
        <v>34.955951999999996</v>
      </c>
      <c r="L3" s="2">
        <f>J3+K3*0.16</f>
        <v>67.890808319999991</v>
      </c>
      <c r="M3" s="2">
        <f>G3*I3/10^4</f>
        <v>432.62400000000002</v>
      </c>
      <c r="N3" s="2"/>
      <c r="O3" s="40"/>
      <c r="P3" s="2">
        <v>2</v>
      </c>
      <c r="Q3" s="2">
        <f t="shared" ref="Q3:Q66" si="0">(L98+L104)/(L3+L4)</f>
        <v>1.1447456155045093</v>
      </c>
    </row>
    <row r="4" spans="1:17" x14ac:dyDescent="0.3">
      <c r="A4" s="2"/>
      <c r="B4" s="35"/>
      <c r="C4" s="2">
        <v>2</v>
      </c>
      <c r="D4" s="2" t="s">
        <v>43</v>
      </c>
      <c r="E4" s="4">
        <v>94.8</v>
      </c>
      <c r="F4" s="4">
        <v>40957.199999999997</v>
      </c>
      <c r="G4" s="4">
        <v>1802.6</v>
      </c>
      <c r="H4" s="2">
        <v>6</v>
      </c>
      <c r="I4" s="2">
        <v>2400</v>
      </c>
      <c r="J4" s="2">
        <f t="shared" ref="J4:J67" si="1">(G4*I4/10^5)*1.2*1.2</f>
        <v>62.297855999999996</v>
      </c>
      <c r="K4" s="2">
        <f t="shared" ref="K4:K67" si="2">((2*J4)/H4)+((1.41*3+0.5*1)*H4/2)</f>
        <v>34.955951999999996</v>
      </c>
      <c r="L4" s="2">
        <f t="shared" ref="L4:L37" si="3">J4+K4*0.16</f>
        <v>67.890808319999991</v>
      </c>
      <c r="M4" s="2">
        <f t="shared" ref="M4:M67" si="4">G4*I4/10^4</f>
        <v>432.62400000000002</v>
      </c>
      <c r="N4" s="2"/>
      <c r="O4" s="40"/>
      <c r="P4" s="2">
        <v>3</v>
      </c>
      <c r="Q4" s="2">
        <f t="shared" si="0"/>
        <v>1.1244736335764516</v>
      </c>
    </row>
    <row r="5" spans="1:17" x14ac:dyDescent="0.3">
      <c r="A5" s="2"/>
      <c r="B5" s="35"/>
      <c r="C5" s="2">
        <v>3</v>
      </c>
      <c r="D5" s="2" t="s">
        <v>43</v>
      </c>
      <c r="E5" s="4">
        <v>94.8</v>
      </c>
      <c r="F5" s="4">
        <v>40957.199999999997</v>
      </c>
      <c r="G5" s="4">
        <v>1802.6</v>
      </c>
      <c r="H5" s="2">
        <v>6</v>
      </c>
      <c r="I5" s="2">
        <v>2400</v>
      </c>
      <c r="J5" s="2">
        <f t="shared" si="1"/>
        <v>62.297855999999996</v>
      </c>
      <c r="K5" s="2">
        <f t="shared" si="2"/>
        <v>34.955951999999996</v>
      </c>
      <c r="L5" s="2">
        <f t="shared" si="3"/>
        <v>67.890808319999991</v>
      </c>
      <c r="M5" s="2">
        <f t="shared" si="4"/>
        <v>432.62400000000002</v>
      </c>
      <c r="N5" s="2"/>
      <c r="O5" s="40"/>
      <c r="P5" s="2">
        <v>4</v>
      </c>
      <c r="Q5" s="2">
        <f t="shared" si="0"/>
        <v>1.1244736335764516</v>
      </c>
    </row>
    <row r="6" spans="1:17" x14ac:dyDescent="0.3">
      <c r="A6" s="2"/>
      <c r="B6" s="35"/>
      <c r="C6" s="2">
        <v>4</v>
      </c>
      <c r="D6" s="2" t="s">
        <v>43</v>
      </c>
      <c r="E6" s="4">
        <v>94.8</v>
      </c>
      <c r="F6" s="4">
        <v>40957.199999999997</v>
      </c>
      <c r="G6" s="4">
        <v>1802.6</v>
      </c>
      <c r="H6" s="2">
        <v>6</v>
      </c>
      <c r="I6" s="2">
        <v>2400</v>
      </c>
      <c r="J6" s="2">
        <f t="shared" si="1"/>
        <v>62.297855999999996</v>
      </c>
      <c r="K6" s="2">
        <f t="shared" si="2"/>
        <v>34.955951999999996</v>
      </c>
      <c r="L6" s="2">
        <f t="shared" si="3"/>
        <v>67.890808319999991</v>
      </c>
      <c r="M6" s="2">
        <f t="shared" si="4"/>
        <v>432.62400000000002</v>
      </c>
      <c r="N6" s="2"/>
      <c r="O6" s="40"/>
      <c r="P6" s="2">
        <v>5</v>
      </c>
      <c r="Q6" s="2">
        <f t="shared" si="0"/>
        <v>1.1447456155045093</v>
      </c>
    </row>
    <row r="7" spans="1:17" x14ac:dyDescent="0.3">
      <c r="A7" s="2"/>
      <c r="B7" s="35"/>
      <c r="C7" s="2">
        <v>5</v>
      </c>
      <c r="D7" s="2" t="s">
        <v>43</v>
      </c>
      <c r="E7" s="4">
        <v>94.8</v>
      </c>
      <c r="F7" s="4">
        <v>40957.199999999997</v>
      </c>
      <c r="G7" s="4">
        <v>1802.6</v>
      </c>
      <c r="H7" s="2">
        <v>6</v>
      </c>
      <c r="I7" s="2">
        <v>2400</v>
      </c>
      <c r="J7" s="2">
        <f t="shared" si="1"/>
        <v>62.297855999999996</v>
      </c>
      <c r="K7" s="2">
        <f t="shared" si="2"/>
        <v>34.955951999999996</v>
      </c>
      <c r="L7" s="2">
        <f t="shared" si="3"/>
        <v>67.890808319999991</v>
      </c>
      <c r="M7" s="2">
        <f t="shared" si="4"/>
        <v>432.62400000000002</v>
      </c>
      <c r="N7" s="2"/>
      <c r="O7" s="40"/>
      <c r="P7" s="2">
        <v>6</v>
      </c>
      <c r="Q7" s="2">
        <f t="shared" si="0"/>
        <v>2.2512385448037757</v>
      </c>
    </row>
    <row r="8" spans="1:17" x14ac:dyDescent="0.3">
      <c r="A8" s="2"/>
      <c r="B8" s="2"/>
      <c r="C8" s="2"/>
      <c r="D8" s="2"/>
      <c r="E8" s="4"/>
      <c r="F8" s="4"/>
      <c r="G8" s="4"/>
      <c r="H8" s="2"/>
      <c r="I8" s="2"/>
      <c r="J8" s="2"/>
      <c r="K8" s="2"/>
      <c r="L8" s="2"/>
      <c r="M8" s="2"/>
      <c r="N8" s="2"/>
      <c r="O8" s="40" t="s">
        <v>16</v>
      </c>
      <c r="P8" s="2">
        <v>1</v>
      </c>
      <c r="Q8" s="2">
        <f t="shared" si="0"/>
        <v>2.3694360526271883</v>
      </c>
    </row>
    <row r="9" spans="1:17" x14ac:dyDescent="0.3">
      <c r="A9" s="2"/>
      <c r="B9" s="35" t="s">
        <v>16</v>
      </c>
      <c r="C9" s="2">
        <v>1</v>
      </c>
      <c r="D9" s="2" t="s">
        <v>43</v>
      </c>
      <c r="E9" s="4">
        <v>94.8</v>
      </c>
      <c r="F9" s="4">
        <v>40957.199999999997</v>
      </c>
      <c r="G9" s="4">
        <v>1802.6</v>
      </c>
      <c r="H9" s="2">
        <v>6</v>
      </c>
      <c r="I9" s="2">
        <v>2400</v>
      </c>
      <c r="J9" s="2">
        <f t="shared" si="1"/>
        <v>62.297855999999996</v>
      </c>
      <c r="K9" s="2">
        <f t="shared" si="2"/>
        <v>34.955951999999996</v>
      </c>
      <c r="L9" s="2">
        <f t="shared" si="3"/>
        <v>67.890808319999991</v>
      </c>
      <c r="M9" s="2">
        <f t="shared" si="4"/>
        <v>432.62400000000002</v>
      </c>
      <c r="N9" s="2"/>
      <c r="O9" s="40"/>
      <c r="P9" s="2">
        <v>2</v>
      </c>
      <c r="Q9" s="2">
        <f t="shared" si="0"/>
        <v>1.1950228660359774</v>
      </c>
    </row>
    <row r="10" spans="1:17" x14ac:dyDescent="0.3">
      <c r="A10" s="2"/>
      <c r="B10" s="35"/>
      <c r="C10" s="2">
        <v>2</v>
      </c>
      <c r="D10" s="2" t="s">
        <v>43</v>
      </c>
      <c r="E10" s="4">
        <v>94.8</v>
      </c>
      <c r="F10" s="4">
        <v>40957.199999999997</v>
      </c>
      <c r="G10" s="4">
        <v>1802.6</v>
      </c>
      <c r="H10" s="2">
        <v>6</v>
      </c>
      <c r="I10" s="2">
        <v>2400</v>
      </c>
      <c r="J10" s="2">
        <f t="shared" si="1"/>
        <v>62.297855999999996</v>
      </c>
      <c r="K10" s="2">
        <f t="shared" si="2"/>
        <v>34.955951999999996</v>
      </c>
      <c r="L10" s="2">
        <f t="shared" si="3"/>
        <v>67.890808319999991</v>
      </c>
      <c r="M10" s="2">
        <f t="shared" si="4"/>
        <v>432.62400000000002</v>
      </c>
      <c r="N10" s="2"/>
      <c r="O10" s="40"/>
      <c r="P10" s="2">
        <v>3</v>
      </c>
      <c r="Q10" s="2">
        <f t="shared" si="0"/>
        <v>1.1751865139044748</v>
      </c>
    </row>
    <row r="11" spans="1:17" x14ac:dyDescent="0.3">
      <c r="A11" s="2"/>
      <c r="B11" s="35"/>
      <c r="C11" s="2">
        <v>3</v>
      </c>
      <c r="D11" s="2" t="s">
        <v>43</v>
      </c>
      <c r="E11" s="4">
        <v>94.8</v>
      </c>
      <c r="F11" s="4">
        <v>40957.199999999997</v>
      </c>
      <c r="G11" s="4">
        <v>1802.6</v>
      </c>
      <c r="H11" s="2">
        <v>6</v>
      </c>
      <c r="I11" s="2">
        <v>2400</v>
      </c>
      <c r="J11" s="2">
        <f t="shared" si="1"/>
        <v>62.297855999999996</v>
      </c>
      <c r="K11" s="2">
        <f t="shared" si="2"/>
        <v>34.955951999999996</v>
      </c>
      <c r="L11" s="2">
        <f t="shared" si="3"/>
        <v>67.890808319999991</v>
      </c>
      <c r="M11" s="2">
        <f t="shared" si="4"/>
        <v>432.62400000000002</v>
      </c>
      <c r="N11" s="2"/>
      <c r="O11" s="40"/>
      <c r="P11" s="2">
        <v>4</v>
      </c>
      <c r="Q11" s="2">
        <f t="shared" si="0"/>
        <v>1.1751865139044748</v>
      </c>
    </row>
    <row r="12" spans="1:17" x14ac:dyDescent="0.3">
      <c r="A12" s="2"/>
      <c r="B12" s="35"/>
      <c r="C12" s="2">
        <v>4</v>
      </c>
      <c r="D12" s="2" t="s">
        <v>43</v>
      </c>
      <c r="E12" s="4">
        <v>94.8</v>
      </c>
      <c r="F12" s="4">
        <v>40957.199999999997</v>
      </c>
      <c r="G12" s="4">
        <v>1802.6</v>
      </c>
      <c r="H12" s="2">
        <v>6</v>
      </c>
      <c r="I12" s="2">
        <v>2400</v>
      </c>
      <c r="J12" s="2">
        <f t="shared" si="1"/>
        <v>62.297855999999996</v>
      </c>
      <c r="K12" s="2">
        <f t="shared" si="2"/>
        <v>34.955951999999996</v>
      </c>
      <c r="L12" s="2">
        <f t="shared" si="3"/>
        <v>67.890808319999991</v>
      </c>
      <c r="M12" s="2">
        <f t="shared" si="4"/>
        <v>432.62400000000002</v>
      </c>
      <c r="N12" s="2"/>
      <c r="O12" s="40"/>
      <c r="P12" s="2">
        <v>5</v>
      </c>
      <c r="Q12" s="2">
        <f t="shared" si="0"/>
        <v>1.1950228660359774</v>
      </c>
    </row>
    <row r="13" spans="1:17" x14ac:dyDescent="0.3">
      <c r="A13" s="2"/>
      <c r="B13" s="35"/>
      <c r="C13" s="2">
        <v>5</v>
      </c>
      <c r="D13" s="2" t="s">
        <v>43</v>
      </c>
      <c r="E13" s="4">
        <v>94.8</v>
      </c>
      <c r="F13" s="4">
        <v>40957.199999999997</v>
      </c>
      <c r="G13" s="4">
        <v>1802.6</v>
      </c>
      <c r="H13" s="2">
        <v>6</v>
      </c>
      <c r="I13" s="2">
        <v>2400</v>
      </c>
      <c r="J13" s="2">
        <f t="shared" si="1"/>
        <v>62.297855999999996</v>
      </c>
      <c r="K13" s="2">
        <f t="shared" si="2"/>
        <v>34.955951999999996</v>
      </c>
      <c r="L13" s="2">
        <f t="shared" si="3"/>
        <v>67.890808319999991</v>
      </c>
      <c r="M13" s="2">
        <f t="shared" si="4"/>
        <v>432.62400000000002</v>
      </c>
      <c r="N13" s="2"/>
      <c r="O13" s="40"/>
      <c r="P13" s="2">
        <v>6</v>
      </c>
      <c r="Q13" s="2">
        <f t="shared" si="0"/>
        <v>2.3694360526271883</v>
      </c>
    </row>
    <row r="14" spans="1:17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0" t="s">
        <v>17</v>
      </c>
      <c r="P14" s="2">
        <v>1</v>
      </c>
      <c r="Q14" s="2">
        <f t="shared" si="0"/>
        <v>2.3092057456306079</v>
      </c>
    </row>
    <row r="15" spans="1:17" x14ac:dyDescent="0.3">
      <c r="A15" s="2"/>
      <c r="B15" s="35" t="s">
        <v>17</v>
      </c>
      <c r="C15" s="2">
        <v>1</v>
      </c>
      <c r="D15" s="2" t="s">
        <v>43</v>
      </c>
      <c r="E15" s="4">
        <v>94.8</v>
      </c>
      <c r="F15" s="4">
        <v>40957.199999999997</v>
      </c>
      <c r="G15" s="4">
        <v>1802.6</v>
      </c>
      <c r="H15" s="2">
        <v>6</v>
      </c>
      <c r="I15" s="2">
        <v>2400</v>
      </c>
      <c r="J15" s="2">
        <f t="shared" si="1"/>
        <v>62.297855999999996</v>
      </c>
      <c r="K15" s="2">
        <f t="shared" si="2"/>
        <v>34.955951999999996</v>
      </c>
      <c r="L15" s="2">
        <f t="shared" si="3"/>
        <v>67.890808319999991</v>
      </c>
      <c r="M15" s="2">
        <f t="shared" si="4"/>
        <v>432.62400000000002</v>
      </c>
      <c r="N15" s="2"/>
      <c r="O15" s="40"/>
      <c r="P15" s="2">
        <v>2</v>
      </c>
      <c r="Q15" s="2">
        <f t="shared" si="0"/>
        <v>1.1524885508792357</v>
      </c>
    </row>
    <row r="16" spans="1:17" x14ac:dyDescent="0.3">
      <c r="A16" s="2"/>
      <c r="B16" s="35"/>
      <c r="C16" s="2">
        <v>2</v>
      </c>
      <c r="D16" s="2" t="s">
        <v>43</v>
      </c>
      <c r="E16" s="4">
        <v>94.8</v>
      </c>
      <c r="F16" s="4">
        <v>40957.199999999997</v>
      </c>
      <c r="G16" s="4">
        <v>1802.6</v>
      </c>
      <c r="H16" s="2">
        <v>6</v>
      </c>
      <c r="I16" s="2">
        <v>2400</v>
      </c>
      <c r="J16" s="2">
        <f t="shared" si="1"/>
        <v>62.297855999999996</v>
      </c>
      <c r="K16" s="2">
        <f t="shared" si="2"/>
        <v>34.955951999999996</v>
      </c>
      <c r="L16" s="2">
        <f t="shared" si="3"/>
        <v>67.890808319999991</v>
      </c>
      <c r="M16" s="2">
        <f t="shared" si="4"/>
        <v>432.62400000000002</v>
      </c>
      <c r="N16" s="2"/>
      <c r="O16" s="40"/>
      <c r="P16" s="2">
        <v>3</v>
      </c>
      <c r="Q16" s="2">
        <f t="shared" si="0"/>
        <v>1.1342115205756695</v>
      </c>
    </row>
    <row r="17" spans="1:17" x14ac:dyDescent="0.3">
      <c r="A17" s="2"/>
      <c r="B17" s="35"/>
      <c r="C17" s="2">
        <v>3</v>
      </c>
      <c r="D17" s="2" t="s">
        <v>43</v>
      </c>
      <c r="E17" s="4">
        <v>94.8</v>
      </c>
      <c r="F17" s="4">
        <v>40957.199999999997</v>
      </c>
      <c r="G17" s="4">
        <v>1802.6</v>
      </c>
      <c r="H17" s="2">
        <v>6</v>
      </c>
      <c r="I17" s="2">
        <v>2400</v>
      </c>
      <c r="J17" s="2">
        <f t="shared" si="1"/>
        <v>62.297855999999996</v>
      </c>
      <c r="K17" s="2">
        <f t="shared" si="2"/>
        <v>34.955951999999996</v>
      </c>
      <c r="L17" s="2">
        <f t="shared" si="3"/>
        <v>67.890808319999991</v>
      </c>
      <c r="M17" s="2">
        <f t="shared" si="4"/>
        <v>432.62400000000002</v>
      </c>
      <c r="N17" s="2"/>
      <c r="O17" s="40"/>
      <c r="P17" s="2">
        <v>4</v>
      </c>
      <c r="Q17" s="2">
        <f t="shared" si="0"/>
        <v>1.1342115205756695</v>
      </c>
    </row>
    <row r="18" spans="1:17" x14ac:dyDescent="0.3">
      <c r="A18" s="2"/>
      <c r="B18" s="35"/>
      <c r="C18" s="2">
        <v>4</v>
      </c>
      <c r="D18" s="2" t="s">
        <v>43</v>
      </c>
      <c r="E18" s="4">
        <v>94.8</v>
      </c>
      <c r="F18" s="4">
        <v>40957.199999999997</v>
      </c>
      <c r="G18" s="4">
        <v>1802.6</v>
      </c>
      <c r="H18" s="2">
        <v>6</v>
      </c>
      <c r="I18" s="2">
        <v>2400</v>
      </c>
      <c r="J18" s="2">
        <f t="shared" si="1"/>
        <v>62.297855999999996</v>
      </c>
      <c r="K18" s="2">
        <f t="shared" si="2"/>
        <v>34.955951999999996</v>
      </c>
      <c r="L18" s="2">
        <f t="shared" si="3"/>
        <v>67.890808319999991</v>
      </c>
      <c r="M18" s="2">
        <f t="shared" si="4"/>
        <v>432.62400000000002</v>
      </c>
      <c r="N18" s="2"/>
      <c r="O18" s="40"/>
      <c r="P18" s="2">
        <v>5</v>
      </c>
      <c r="Q18" s="2">
        <f t="shared" si="0"/>
        <v>1.1524885508792357</v>
      </c>
    </row>
    <row r="19" spans="1:17" x14ac:dyDescent="0.3">
      <c r="A19" s="2"/>
      <c r="B19" s="35"/>
      <c r="C19" s="2">
        <v>5</v>
      </c>
      <c r="D19" s="2" t="s">
        <v>43</v>
      </c>
      <c r="E19" s="4">
        <v>94.8</v>
      </c>
      <c r="F19" s="4">
        <v>40957.199999999997</v>
      </c>
      <c r="G19" s="4">
        <v>1802.6</v>
      </c>
      <c r="H19" s="2">
        <v>6</v>
      </c>
      <c r="I19" s="2">
        <v>2400</v>
      </c>
      <c r="J19" s="2">
        <f t="shared" si="1"/>
        <v>62.297855999999996</v>
      </c>
      <c r="K19" s="2">
        <f t="shared" si="2"/>
        <v>34.955951999999996</v>
      </c>
      <c r="L19" s="2">
        <f t="shared" si="3"/>
        <v>67.890808319999991</v>
      </c>
      <c r="M19" s="2">
        <f t="shared" si="4"/>
        <v>432.62400000000002</v>
      </c>
      <c r="N19" s="2"/>
      <c r="O19" s="40"/>
      <c r="P19" s="2">
        <v>6</v>
      </c>
      <c r="Q19" s="2">
        <f t="shared" si="0"/>
        <v>2.3092057456306079</v>
      </c>
    </row>
    <row r="20" spans="1:17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0" t="s">
        <v>19</v>
      </c>
      <c r="P20" s="2">
        <v>1</v>
      </c>
      <c r="Q20" s="2">
        <f t="shared" si="0"/>
        <v>2.4393046252596182</v>
      </c>
    </row>
    <row r="21" spans="1:17" x14ac:dyDescent="0.3">
      <c r="A21" s="2"/>
      <c r="B21" s="35" t="s">
        <v>19</v>
      </c>
      <c r="C21" s="2">
        <v>1</v>
      </c>
      <c r="D21" s="2" t="s">
        <v>52</v>
      </c>
      <c r="E21" s="4">
        <v>94.8</v>
      </c>
      <c r="F21" s="4">
        <v>33298.5</v>
      </c>
      <c r="G21" s="4">
        <v>1655.1</v>
      </c>
      <c r="H21" s="2">
        <v>6</v>
      </c>
      <c r="I21" s="2">
        <v>2400</v>
      </c>
      <c r="J21" s="2">
        <f t="shared" si="1"/>
        <v>57.200255999999996</v>
      </c>
      <c r="K21" s="2">
        <f t="shared" si="2"/>
        <v>33.256751999999992</v>
      </c>
      <c r="L21" s="2">
        <f t="shared" si="3"/>
        <v>62.521336319999996</v>
      </c>
      <c r="M21" s="2">
        <f t="shared" si="4"/>
        <v>397.22399999999999</v>
      </c>
      <c r="N21" s="2"/>
      <c r="O21" s="40"/>
      <c r="P21" s="2">
        <v>2</v>
      </c>
      <c r="Q21" s="2">
        <f t="shared" si="0"/>
        <v>1.2051224368214235</v>
      </c>
    </row>
    <row r="22" spans="1:17" x14ac:dyDescent="0.3">
      <c r="A22" s="2"/>
      <c r="B22" s="35"/>
      <c r="C22" s="2">
        <v>2</v>
      </c>
      <c r="D22" s="2" t="s">
        <v>52</v>
      </c>
      <c r="E22" s="4">
        <v>94.8</v>
      </c>
      <c r="F22" s="4">
        <v>33298.5</v>
      </c>
      <c r="G22" s="4">
        <v>1655.1</v>
      </c>
      <c r="H22" s="2">
        <v>6</v>
      </c>
      <c r="I22" s="2">
        <v>2400</v>
      </c>
      <c r="J22" s="2">
        <f t="shared" si="1"/>
        <v>57.200255999999996</v>
      </c>
      <c r="K22" s="2">
        <f t="shared" si="2"/>
        <v>33.256751999999992</v>
      </c>
      <c r="L22" s="2">
        <f t="shared" si="3"/>
        <v>62.521336319999996</v>
      </c>
      <c r="M22" s="2">
        <f t="shared" si="4"/>
        <v>397.22399999999999</v>
      </c>
      <c r="N22" s="2"/>
      <c r="O22" s="40"/>
      <c r="P22" s="2">
        <v>3</v>
      </c>
      <c r="Q22" s="2">
        <f t="shared" si="0"/>
        <v>1.1872550914488533</v>
      </c>
    </row>
    <row r="23" spans="1:17" x14ac:dyDescent="0.3">
      <c r="A23" s="2"/>
      <c r="B23" s="35"/>
      <c r="C23" s="2">
        <v>3</v>
      </c>
      <c r="D23" s="2" t="s">
        <v>52</v>
      </c>
      <c r="E23" s="4">
        <v>94.8</v>
      </c>
      <c r="F23" s="4">
        <v>33298.5</v>
      </c>
      <c r="G23" s="4">
        <v>1655.1</v>
      </c>
      <c r="H23" s="2">
        <v>6</v>
      </c>
      <c r="I23" s="2">
        <v>2400</v>
      </c>
      <c r="J23" s="2">
        <f t="shared" si="1"/>
        <v>57.200255999999996</v>
      </c>
      <c r="K23" s="2">
        <f t="shared" si="2"/>
        <v>33.256751999999992</v>
      </c>
      <c r="L23" s="2">
        <f t="shared" si="3"/>
        <v>62.521336319999996</v>
      </c>
      <c r="M23" s="2">
        <f t="shared" si="4"/>
        <v>397.22399999999999</v>
      </c>
      <c r="N23" s="2"/>
      <c r="O23" s="40"/>
      <c r="P23" s="2">
        <v>4</v>
      </c>
      <c r="Q23" s="2">
        <f t="shared" si="0"/>
        <v>1.1872550914488533</v>
      </c>
    </row>
    <row r="24" spans="1:17" x14ac:dyDescent="0.3">
      <c r="A24" s="2"/>
      <c r="B24" s="35"/>
      <c r="C24" s="2">
        <v>4</v>
      </c>
      <c r="D24" s="2" t="s">
        <v>52</v>
      </c>
      <c r="E24" s="4">
        <v>94.8</v>
      </c>
      <c r="F24" s="4">
        <v>33298.5</v>
      </c>
      <c r="G24" s="4">
        <v>1655.1</v>
      </c>
      <c r="H24" s="2">
        <v>6</v>
      </c>
      <c r="I24" s="2">
        <v>2400</v>
      </c>
      <c r="J24" s="2">
        <f t="shared" si="1"/>
        <v>57.200255999999996</v>
      </c>
      <c r="K24" s="2">
        <f t="shared" si="2"/>
        <v>33.256751999999992</v>
      </c>
      <c r="L24" s="2">
        <f t="shared" si="3"/>
        <v>62.521336319999996</v>
      </c>
      <c r="M24" s="2">
        <f t="shared" si="4"/>
        <v>397.22399999999999</v>
      </c>
      <c r="N24" s="2"/>
      <c r="O24" s="40"/>
      <c r="P24" s="2">
        <v>5</v>
      </c>
      <c r="Q24" s="2">
        <f t="shared" si="0"/>
        <v>1.2051224368214235</v>
      </c>
    </row>
    <row r="25" spans="1:17" x14ac:dyDescent="0.3">
      <c r="A25" s="2"/>
      <c r="B25" s="35"/>
      <c r="C25" s="2">
        <v>5</v>
      </c>
      <c r="D25" s="2" t="s">
        <v>52</v>
      </c>
      <c r="E25" s="4">
        <v>94.8</v>
      </c>
      <c r="F25" s="4">
        <v>33298.5</v>
      </c>
      <c r="G25" s="4">
        <v>1655.1</v>
      </c>
      <c r="H25" s="2">
        <v>6</v>
      </c>
      <c r="I25" s="2">
        <v>2400</v>
      </c>
      <c r="J25" s="2">
        <f t="shared" si="1"/>
        <v>57.200255999999996</v>
      </c>
      <c r="K25" s="2">
        <f t="shared" si="2"/>
        <v>33.256751999999992</v>
      </c>
      <c r="L25" s="2">
        <f t="shared" si="3"/>
        <v>62.521336319999996</v>
      </c>
      <c r="M25" s="2">
        <f t="shared" si="4"/>
        <v>397.22399999999999</v>
      </c>
      <c r="N25" s="2"/>
      <c r="O25" s="40"/>
      <c r="P25" s="2">
        <v>6</v>
      </c>
      <c r="Q25" s="2">
        <f t="shared" si="0"/>
        <v>2.4393046252596182</v>
      </c>
    </row>
    <row r="26" spans="1:17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0" t="s">
        <v>20</v>
      </c>
      <c r="P26" s="2">
        <v>1</v>
      </c>
      <c r="Q26" s="2">
        <f t="shared" si="0"/>
        <v>2.5659361180005482</v>
      </c>
    </row>
    <row r="27" spans="1:17" x14ac:dyDescent="0.3">
      <c r="A27" s="2"/>
      <c r="B27" s="35" t="s">
        <v>20</v>
      </c>
      <c r="C27" s="2">
        <v>1</v>
      </c>
      <c r="D27" s="2" t="s">
        <v>52</v>
      </c>
      <c r="E27" s="4">
        <v>94.8</v>
      </c>
      <c r="F27" s="4">
        <v>33298.5</v>
      </c>
      <c r="G27" s="4">
        <v>1655.1</v>
      </c>
      <c r="H27" s="2">
        <v>6</v>
      </c>
      <c r="I27" s="2">
        <v>2400</v>
      </c>
      <c r="J27" s="2">
        <f t="shared" si="1"/>
        <v>57.200255999999996</v>
      </c>
      <c r="K27" s="2">
        <f t="shared" si="2"/>
        <v>33.256751999999992</v>
      </c>
      <c r="L27" s="2">
        <f t="shared" si="3"/>
        <v>62.521336319999996</v>
      </c>
      <c r="M27" s="2">
        <f t="shared" si="4"/>
        <v>397.22399999999999</v>
      </c>
      <c r="N27" s="2"/>
      <c r="O27" s="40"/>
      <c r="P27" s="2">
        <v>2</v>
      </c>
      <c r="Q27" s="2">
        <f t="shared" si="0"/>
        <v>1.2585413698707744</v>
      </c>
    </row>
    <row r="28" spans="1:17" x14ac:dyDescent="0.3">
      <c r="A28" s="2"/>
      <c r="B28" s="35"/>
      <c r="C28" s="2">
        <v>2</v>
      </c>
      <c r="D28" s="2" t="s">
        <v>52</v>
      </c>
      <c r="E28" s="4">
        <v>94.8</v>
      </c>
      <c r="F28" s="4">
        <v>33298.5</v>
      </c>
      <c r="G28" s="4">
        <v>1655.1</v>
      </c>
      <c r="H28" s="2">
        <v>6</v>
      </c>
      <c r="I28" s="2">
        <v>2400</v>
      </c>
      <c r="J28" s="2">
        <f t="shared" si="1"/>
        <v>57.200255999999996</v>
      </c>
      <c r="K28" s="2">
        <f t="shared" si="2"/>
        <v>33.256751999999992</v>
      </c>
      <c r="L28" s="2">
        <f t="shared" si="3"/>
        <v>62.521336319999996</v>
      </c>
      <c r="M28" s="2">
        <f t="shared" si="4"/>
        <v>397.22399999999999</v>
      </c>
      <c r="N28" s="2"/>
      <c r="O28" s="40"/>
      <c r="P28" s="2">
        <v>3</v>
      </c>
      <c r="Q28" s="2">
        <f t="shared" si="0"/>
        <v>1.2426298981829504</v>
      </c>
    </row>
    <row r="29" spans="1:17" x14ac:dyDescent="0.3">
      <c r="A29" s="2"/>
      <c r="B29" s="35"/>
      <c r="C29" s="2">
        <v>3</v>
      </c>
      <c r="D29" s="2" t="s">
        <v>52</v>
      </c>
      <c r="E29" s="4">
        <v>94.8</v>
      </c>
      <c r="F29" s="4">
        <v>33298.5</v>
      </c>
      <c r="G29" s="4">
        <v>1655.1</v>
      </c>
      <c r="H29" s="2">
        <v>6</v>
      </c>
      <c r="I29" s="2">
        <v>2400</v>
      </c>
      <c r="J29" s="2">
        <f t="shared" si="1"/>
        <v>57.200255999999996</v>
      </c>
      <c r="K29" s="2">
        <f t="shared" si="2"/>
        <v>33.256751999999992</v>
      </c>
      <c r="L29" s="2">
        <f t="shared" si="3"/>
        <v>62.521336319999996</v>
      </c>
      <c r="M29" s="2">
        <f t="shared" si="4"/>
        <v>397.22399999999999</v>
      </c>
      <c r="N29" s="2"/>
      <c r="O29" s="40"/>
      <c r="P29" s="2">
        <v>4</v>
      </c>
      <c r="Q29" s="2">
        <f t="shared" si="0"/>
        <v>1.2426298981829504</v>
      </c>
    </row>
    <row r="30" spans="1:17" x14ac:dyDescent="0.3">
      <c r="A30" s="2"/>
      <c r="B30" s="35"/>
      <c r="C30" s="2">
        <v>4</v>
      </c>
      <c r="D30" s="2" t="s">
        <v>52</v>
      </c>
      <c r="E30" s="4">
        <v>94.8</v>
      </c>
      <c r="F30" s="4">
        <v>33298.5</v>
      </c>
      <c r="G30" s="4">
        <v>1655.1</v>
      </c>
      <c r="H30" s="2">
        <v>6</v>
      </c>
      <c r="I30" s="2">
        <v>2400</v>
      </c>
      <c r="J30" s="2">
        <f t="shared" si="1"/>
        <v>57.200255999999996</v>
      </c>
      <c r="K30" s="2">
        <f t="shared" si="2"/>
        <v>33.256751999999992</v>
      </c>
      <c r="L30" s="2">
        <f t="shared" si="3"/>
        <v>62.521336319999996</v>
      </c>
      <c r="M30" s="2">
        <f t="shared" si="4"/>
        <v>397.22399999999999</v>
      </c>
      <c r="N30" s="2"/>
      <c r="O30" s="40"/>
      <c r="P30" s="2">
        <v>5</v>
      </c>
      <c r="Q30" s="2">
        <f t="shared" si="0"/>
        <v>1.2585413698707744</v>
      </c>
    </row>
    <row r="31" spans="1:17" x14ac:dyDescent="0.3">
      <c r="A31" s="2"/>
      <c r="B31" s="35"/>
      <c r="C31" s="2">
        <v>5</v>
      </c>
      <c r="D31" s="2" t="s">
        <v>52</v>
      </c>
      <c r="E31" s="4">
        <v>94.8</v>
      </c>
      <c r="F31" s="4">
        <v>33298.5</v>
      </c>
      <c r="G31" s="4">
        <v>1655.1</v>
      </c>
      <c r="H31" s="2">
        <v>6</v>
      </c>
      <c r="I31" s="2">
        <v>2400</v>
      </c>
      <c r="J31" s="2">
        <f t="shared" si="1"/>
        <v>57.200255999999996</v>
      </c>
      <c r="K31" s="2">
        <f t="shared" si="2"/>
        <v>33.256751999999992</v>
      </c>
      <c r="L31" s="2">
        <f t="shared" si="3"/>
        <v>62.521336319999996</v>
      </c>
      <c r="M31" s="2">
        <f t="shared" si="4"/>
        <v>397.22399999999999</v>
      </c>
      <c r="N31" s="2"/>
      <c r="O31" s="40"/>
      <c r="P31" s="2">
        <v>6</v>
      </c>
      <c r="Q31" s="2">
        <f t="shared" si="0"/>
        <v>2.5659361180005482</v>
      </c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0" t="s">
        <v>22</v>
      </c>
      <c r="P32" s="2">
        <v>1</v>
      </c>
      <c r="Q32" s="2">
        <f t="shared" si="0"/>
        <v>2.3962937891598788</v>
      </c>
    </row>
    <row r="33" spans="1:17" x14ac:dyDescent="0.3">
      <c r="A33" s="2"/>
      <c r="B33" s="35" t="s">
        <v>22</v>
      </c>
      <c r="C33" s="2">
        <v>1</v>
      </c>
      <c r="D33" s="2" t="s">
        <v>52</v>
      </c>
      <c r="E33" s="4">
        <v>94.8</v>
      </c>
      <c r="F33" s="4">
        <v>33298.5</v>
      </c>
      <c r="G33" s="4">
        <v>1655.1</v>
      </c>
      <c r="H33" s="2">
        <v>6</v>
      </c>
      <c r="I33" s="2">
        <v>2400</v>
      </c>
      <c r="J33" s="2">
        <f t="shared" si="1"/>
        <v>57.200255999999996</v>
      </c>
      <c r="K33" s="2">
        <f t="shared" si="2"/>
        <v>33.256751999999992</v>
      </c>
      <c r="L33" s="2">
        <f t="shared" si="3"/>
        <v>62.521336319999996</v>
      </c>
      <c r="M33" s="2">
        <f t="shared" si="4"/>
        <v>397.22399999999999</v>
      </c>
      <c r="N33" s="2"/>
      <c r="O33" s="40"/>
      <c r="P33" s="2">
        <v>2</v>
      </c>
      <c r="Q33" s="2">
        <f t="shared" si="0"/>
        <v>1.1668281341173259</v>
      </c>
    </row>
    <row r="34" spans="1:17" x14ac:dyDescent="0.3">
      <c r="A34" s="2"/>
      <c r="B34" s="35"/>
      <c r="C34" s="2">
        <v>2</v>
      </c>
      <c r="D34" s="2" t="s">
        <v>52</v>
      </c>
      <c r="E34" s="4">
        <v>94.8</v>
      </c>
      <c r="F34" s="4">
        <v>33298.5</v>
      </c>
      <c r="G34" s="4">
        <v>1655.1</v>
      </c>
      <c r="H34" s="2">
        <v>6</v>
      </c>
      <c r="I34" s="2">
        <v>2400</v>
      </c>
      <c r="J34" s="2">
        <f t="shared" si="1"/>
        <v>57.200255999999996</v>
      </c>
      <c r="K34" s="2">
        <f t="shared" si="2"/>
        <v>33.256751999999992</v>
      </c>
      <c r="L34" s="2">
        <f t="shared" si="3"/>
        <v>62.521336319999996</v>
      </c>
      <c r="M34" s="2">
        <f t="shared" si="4"/>
        <v>397.22399999999999</v>
      </c>
      <c r="N34" s="2"/>
      <c r="O34" s="40"/>
      <c r="P34" s="2">
        <v>3</v>
      </c>
      <c r="Q34" s="2">
        <f t="shared" si="0"/>
        <v>1.1536186553905667</v>
      </c>
    </row>
    <row r="35" spans="1:17" x14ac:dyDescent="0.3">
      <c r="A35" s="2"/>
      <c r="B35" s="35"/>
      <c r="C35" s="2">
        <v>3</v>
      </c>
      <c r="D35" s="2" t="s">
        <v>52</v>
      </c>
      <c r="E35" s="4">
        <v>94.8</v>
      </c>
      <c r="F35" s="4">
        <v>33298.5</v>
      </c>
      <c r="G35" s="4">
        <v>1655.1</v>
      </c>
      <c r="H35" s="2">
        <v>6</v>
      </c>
      <c r="I35" s="2">
        <v>2400</v>
      </c>
      <c r="J35" s="2">
        <f t="shared" si="1"/>
        <v>57.200255999999996</v>
      </c>
      <c r="K35" s="2">
        <f t="shared" si="2"/>
        <v>33.256751999999992</v>
      </c>
      <c r="L35" s="2">
        <f t="shared" si="3"/>
        <v>62.521336319999996</v>
      </c>
      <c r="M35" s="2">
        <f t="shared" si="4"/>
        <v>397.22399999999999</v>
      </c>
      <c r="N35" s="2"/>
      <c r="O35" s="40"/>
      <c r="P35" s="2">
        <v>4</v>
      </c>
      <c r="Q35" s="2">
        <f t="shared" si="0"/>
        <v>1.1536186553905667</v>
      </c>
    </row>
    <row r="36" spans="1:17" x14ac:dyDescent="0.3">
      <c r="A36" s="2"/>
      <c r="B36" s="35"/>
      <c r="C36" s="2">
        <v>4</v>
      </c>
      <c r="D36" s="2" t="s">
        <v>52</v>
      </c>
      <c r="E36" s="4">
        <v>94.8</v>
      </c>
      <c r="F36" s="4">
        <v>33298.5</v>
      </c>
      <c r="G36" s="4">
        <v>1655.1</v>
      </c>
      <c r="H36" s="2">
        <v>6</v>
      </c>
      <c r="I36" s="2">
        <v>2400</v>
      </c>
      <c r="J36" s="2">
        <f t="shared" si="1"/>
        <v>57.200255999999996</v>
      </c>
      <c r="K36" s="2">
        <f t="shared" si="2"/>
        <v>33.256751999999992</v>
      </c>
      <c r="L36" s="2">
        <f t="shared" si="3"/>
        <v>62.521336319999996</v>
      </c>
      <c r="M36" s="2">
        <f t="shared" si="4"/>
        <v>397.22399999999999</v>
      </c>
      <c r="N36" s="2"/>
      <c r="O36" s="40"/>
      <c r="P36" s="2">
        <v>5</v>
      </c>
      <c r="Q36" s="2">
        <f t="shared" si="0"/>
        <v>1.1668281341173259</v>
      </c>
    </row>
    <row r="37" spans="1:17" x14ac:dyDescent="0.3">
      <c r="A37" s="2"/>
      <c r="B37" s="35"/>
      <c r="C37" s="2">
        <v>5</v>
      </c>
      <c r="D37" s="2" t="s">
        <v>52</v>
      </c>
      <c r="E37" s="4">
        <v>94.8</v>
      </c>
      <c r="F37" s="4">
        <v>33298.5</v>
      </c>
      <c r="G37" s="4">
        <v>1655.1</v>
      </c>
      <c r="H37" s="2">
        <v>6</v>
      </c>
      <c r="I37" s="2">
        <v>2400</v>
      </c>
      <c r="J37" s="2">
        <f t="shared" si="1"/>
        <v>57.200255999999996</v>
      </c>
      <c r="K37" s="2">
        <f t="shared" si="2"/>
        <v>33.256751999999992</v>
      </c>
      <c r="L37" s="2">
        <f t="shared" si="3"/>
        <v>62.521336319999996</v>
      </c>
      <c r="M37" s="2">
        <f t="shared" si="4"/>
        <v>397.22399999999999</v>
      </c>
      <c r="N37" s="2"/>
      <c r="O37" s="40"/>
      <c r="P37" s="2">
        <v>6</v>
      </c>
      <c r="Q37" s="2">
        <f t="shared" si="0"/>
        <v>2.3962937891598788</v>
      </c>
    </row>
    <row r="38" spans="1:1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0" t="s">
        <v>36</v>
      </c>
      <c r="P38" s="2">
        <v>1</v>
      </c>
      <c r="Q38" s="2">
        <f t="shared" si="0"/>
        <v>2.3815507510119684</v>
      </c>
    </row>
    <row r="39" spans="1:17" x14ac:dyDescent="0.3">
      <c r="A39" s="2"/>
      <c r="B39" s="35" t="s">
        <v>36</v>
      </c>
      <c r="C39" s="2">
        <v>1</v>
      </c>
      <c r="D39" s="2" t="s">
        <v>44</v>
      </c>
      <c r="E39" s="4">
        <v>83.9</v>
      </c>
      <c r="F39" s="4">
        <v>35088.300000000003</v>
      </c>
      <c r="G39" s="4">
        <v>1563.3</v>
      </c>
      <c r="H39" s="2">
        <v>6</v>
      </c>
      <c r="I39" s="2">
        <v>2400</v>
      </c>
      <c r="J39" s="2">
        <f t="shared" si="1"/>
        <v>54.027647999999992</v>
      </c>
      <c r="K39" s="2">
        <f t="shared" si="2"/>
        <v>32.199215999999993</v>
      </c>
      <c r="L39" s="2">
        <f t="shared" ref="L39:L67" si="5">J39+K39*0.13</f>
        <v>58.213546079999993</v>
      </c>
      <c r="M39" s="2">
        <f t="shared" si="4"/>
        <v>375.19200000000001</v>
      </c>
      <c r="N39" s="2"/>
      <c r="O39" s="40"/>
      <c r="P39" s="2">
        <v>2</v>
      </c>
      <c r="Q39" s="2">
        <f t="shared" si="0"/>
        <v>1.1514436896118636</v>
      </c>
    </row>
    <row r="40" spans="1:17" x14ac:dyDescent="0.3">
      <c r="A40" s="2"/>
      <c r="B40" s="35"/>
      <c r="C40" s="2">
        <v>2</v>
      </c>
      <c r="D40" s="2" t="s">
        <v>44</v>
      </c>
      <c r="E40" s="4">
        <v>83.9</v>
      </c>
      <c r="F40" s="4">
        <v>35088.300000000003</v>
      </c>
      <c r="G40" s="4">
        <v>1563.3</v>
      </c>
      <c r="H40" s="2">
        <v>6</v>
      </c>
      <c r="I40" s="2">
        <v>2400</v>
      </c>
      <c r="J40" s="2">
        <f t="shared" si="1"/>
        <v>54.027647999999992</v>
      </c>
      <c r="K40" s="2">
        <f t="shared" si="2"/>
        <v>32.199215999999993</v>
      </c>
      <c r="L40" s="2">
        <f t="shared" si="5"/>
        <v>58.213546079999993</v>
      </c>
      <c r="M40" s="2">
        <f t="shared" si="4"/>
        <v>375.19200000000001</v>
      </c>
      <c r="N40" s="2"/>
      <c r="O40" s="40"/>
      <c r="P40" s="2">
        <v>3</v>
      </c>
      <c r="Q40" s="2">
        <f t="shared" si="0"/>
        <v>1.1403732191959541</v>
      </c>
    </row>
    <row r="41" spans="1:17" x14ac:dyDescent="0.3">
      <c r="A41" s="2"/>
      <c r="B41" s="35"/>
      <c r="C41" s="2">
        <v>3</v>
      </c>
      <c r="D41" s="2" t="s">
        <v>44</v>
      </c>
      <c r="E41" s="4">
        <v>83.9</v>
      </c>
      <c r="F41" s="4">
        <v>35088.300000000003</v>
      </c>
      <c r="G41" s="4">
        <v>1563.3</v>
      </c>
      <c r="H41" s="2">
        <v>6</v>
      </c>
      <c r="I41" s="2">
        <v>2400</v>
      </c>
      <c r="J41" s="2">
        <f t="shared" si="1"/>
        <v>54.027647999999992</v>
      </c>
      <c r="K41" s="2">
        <f t="shared" si="2"/>
        <v>32.199215999999993</v>
      </c>
      <c r="L41" s="2">
        <f t="shared" si="5"/>
        <v>58.213546079999993</v>
      </c>
      <c r="M41" s="2">
        <f t="shared" si="4"/>
        <v>375.19200000000001</v>
      </c>
      <c r="N41" s="2"/>
      <c r="O41" s="40"/>
      <c r="P41" s="2">
        <v>4</v>
      </c>
      <c r="Q41" s="2">
        <f t="shared" si="0"/>
        <v>1.1403732191959541</v>
      </c>
    </row>
    <row r="42" spans="1:17" x14ac:dyDescent="0.3">
      <c r="A42" s="2"/>
      <c r="B42" s="35"/>
      <c r="C42" s="2">
        <v>4</v>
      </c>
      <c r="D42" s="2" t="s">
        <v>44</v>
      </c>
      <c r="E42" s="4">
        <v>83.9</v>
      </c>
      <c r="F42" s="4">
        <v>35088.300000000003</v>
      </c>
      <c r="G42" s="4">
        <v>1563.3</v>
      </c>
      <c r="H42" s="2">
        <v>6</v>
      </c>
      <c r="I42" s="2">
        <v>2400</v>
      </c>
      <c r="J42" s="2">
        <f t="shared" si="1"/>
        <v>54.027647999999992</v>
      </c>
      <c r="K42" s="2">
        <f t="shared" si="2"/>
        <v>32.199215999999993</v>
      </c>
      <c r="L42" s="2">
        <f t="shared" si="5"/>
        <v>58.213546079999993</v>
      </c>
      <c r="M42" s="2">
        <f t="shared" si="4"/>
        <v>375.19200000000001</v>
      </c>
      <c r="N42" s="2"/>
      <c r="O42" s="40"/>
      <c r="P42" s="2">
        <v>5</v>
      </c>
      <c r="Q42" s="2">
        <f t="shared" si="0"/>
        <v>1.1514436896118636</v>
      </c>
    </row>
    <row r="43" spans="1:17" x14ac:dyDescent="0.3">
      <c r="A43" s="2"/>
      <c r="B43" s="35"/>
      <c r="C43" s="2">
        <v>5</v>
      </c>
      <c r="D43" s="2" t="s">
        <v>44</v>
      </c>
      <c r="E43" s="4">
        <v>83.9</v>
      </c>
      <c r="F43" s="4">
        <v>35088.300000000003</v>
      </c>
      <c r="G43" s="4">
        <v>1563.3</v>
      </c>
      <c r="H43" s="2">
        <v>6</v>
      </c>
      <c r="I43" s="2">
        <v>2400</v>
      </c>
      <c r="J43" s="2">
        <f t="shared" si="1"/>
        <v>54.027647999999992</v>
      </c>
      <c r="K43" s="2">
        <f t="shared" si="2"/>
        <v>32.199215999999993</v>
      </c>
      <c r="L43" s="2">
        <f t="shared" si="5"/>
        <v>58.213546079999993</v>
      </c>
      <c r="M43" s="2">
        <f t="shared" si="4"/>
        <v>375.19200000000001</v>
      </c>
      <c r="N43" s="2"/>
      <c r="O43" s="40"/>
      <c r="P43" s="2">
        <v>6</v>
      </c>
      <c r="Q43" s="2">
        <f t="shared" si="0"/>
        <v>2.3815507510119684</v>
      </c>
    </row>
    <row r="44" spans="1:1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0" t="s">
        <v>37</v>
      </c>
      <c r="P44" s="2">
        <v>1</v>
      </c>
      <c r="Q44" s="2">
        <f t="shared" si="0"/>
        <v>2.4949094271829768</v>
      </c>
    </row>
    <row r="45" spans="1:17" x14ac:dyDescent="0.3">
      <c r="A45" s="2"/>
      <c r="B45" s="35" t="s">
        <v>37</v>
      </c>
      <c r="C45" s="2">
        <v>1</v>
      </c>
      <c r="D45" s="2" t="s">
        <v>44</v>
      </c>
      <c r="E45" s="4">
        <v>83.9</v>
      </c>
      <c r="F45" s="4">
        <v>35088.300000000003</v>
      </c>
      <c r="G45" s="4">
        <v>1563.3</v>
      </c>
      <c r="H45" s="2">
        <v>6</v>
      </c>
      <c r="I45" s="2">
        <v>2400</v>
      </c>
      <c r="J45" s="2">
        <f t="shared" si="1"/>
        <v>54.027647999999992</v>
      </c>
      <c r="K45" s="2">
        <f t="shared" si="2"/>
        <v>32.199215999999993</v>
      </c>
      <c r="L45" s="2">
        <f t="shared" si="5"/>
        <v>58.213546079999993</v>
      </c>
      <c r="M45" s="2">
        <f t="shared" si="4"/>
        <v>375.19200000000001</v>
      </c>
      <c r="N45" s="2"/>
      <c r="O45" s="40"/>
      <c r="P45" s="2">
        <v>2</v>
      </c>
      <c r="Q45" s="2">
        <f t="shared" si="0"/>
        <v>1.2024842337842188</v>
      </c>
    </row>
    <row r="46" spans="1:17" x14ac:dyDescent="0.3">
      <c r="A46" s="2"/>
      <c r="B46" s="35"/>
      <c r="C46" s="2">
        <v>2</v>
      </c>
      <c r="D46" s="2" t="s">
        <v>44</v>
      </c>
      <c r="E46" s="4">
        <v>83.9</v>
      </c>
      <c r="F46" s="4">
        <v>35088.300000000003</v>
      </c>
      <c r="G46" s="4">
        <v>1563.3</v>
      </c>
      <c r="H46" s="2">
        <v>6</v>
      </c>
      <c r="I46" s="2">
        <v>2400</v>
      </c>
      <c r="J46" s="2">
        <f t="shared" si="1"/>
        <v>54.027647999999992</v>
      </c>
      <c r="K46" s="2">
        <f t="shared" si="2"/>
        <v>32.199215999999993</v>
      </c>
      <c r="L46" s="2">
        <f t="shared" si="5"/>
        <v>58.213546079999993</v>
      </c>
      <c r="M46" s="2">
        <f t="shared" si="4"/>
        <v>375.19200000000001</v>
      </c>
      <c r="N46" s="2"/>
      <c r="O46" s="40"/>
      <c r="P46" s="2">
        <v>3</v>
      </c>
      <c r="Q46" s="2">
        <f t="shared" si="0"/>
        <v>1.1938498586238391</v>
      </c>
    </row>
    <row r="47" spans="1:17" x14ac:dyDescent="0.3">
      <c r="A47" s="2"/>
      <c r="B47" s="35"/>
      <c r="C47" s="2">
        <v>3</v>
      </c>
      <c r="D47" s="2" t="s">
        <v>44</v>
      </c>
      <c r="E47" s="4">
        <v>83.9</v>
      </c>
      <c r="F47" s="4">
        <v>35088.300000000003</v>
      </c>
      <c r="G47" s="4">
        <v>1563.3</v>
      </c>
      <c r="H47" s="2">
        <v>6</v>
      </c>
      <c r="I47" s="2">
        <v>2400</v>
      </c>
      <c r="J47" s="2">
        <f t="shared" si="1"/>
        <v>54.027647999999992</v>
      </c>
      <c r="K47" s="2">
        <f t="shared" si="2"/>
        <v>32.199215999999993</v>
      </c>
      <c r="L47" s="2">
        <f t="shared" si="5"/>
        <v>58.213546079999993</v>
      </c>
      <c r="M47" s="2">
        <f t="shared" si="4"/>
        <v>375.19200000000001</v>
      </c>
      <c r="N47" s="2"/>
      <c r="O47" s="40"/>
      <c r="P47" s="2">
        <v>4</v>
      </c>
      <c r="Q47" s="2">
        <f t="shared" si="0"/>
        <v>1.1938498586238391</v>
      </c>
    </row>
    <row r="48" spans="1:17" x14ac:dyDescent="0.3">
      <c r="A48" s="2"/>
      <c r="B48" s="35"/>
      <c r="C48" s="2">
        <v>4</v>
      </c>
      <c r="D48" s="2" t="s">
        <v>44</v>
      </c>
      <c r="E48" s="4">
        <v>83.9</v>
      </c>
      <c r="F48" s="4">
        <v>35088.300000000003</v>
      </c>
      <c r="G48" s="4">
        <v>1563.3</v>
      </c>
      <c r="H48" s="2">
        <v>6</v>
      </c>
      <c r="I48" s="2">
        <v>2400</v>
      </c>
      <c r="J48" s="2">
        <f t="shared" si="1"/>
        <v>54.027647999999992</v>
      </c>
      <c r="K48" s="2">
        <f t="shared" si="2"/>
        <v>32.199215999999993</v>
      </c>
      <c r="L48" s="2">
        <f t="shared" si="5"/>
        <v>58.213546079999993</v>
      </c>
      <c r="M48" s="2">
        <f t="shared" si="4"/>
        <v>375.19200000000001</v>
      </c>
      <c r="N48" s="2"/>
      <c r="O48" s="40"/>
      <c r="P48" s="2">
        <v>5</v>
      </c>
      <c r="Q48" s="2">
        <f t="shared" si="0"/>
        <v>1.2024842337842188</v>
      </c>
    </row>
    <row r="49" spans="1:17" x14ac:dyDescent="0.3">
      <c r="A49" s="2"/>
      <c r="B49" s="35"/>
      <c r="C49" s="2">
        <v>5</v>
      </c>
      <c r="D49" s="2" t="s">
        <v>44</v>
      </c>
      <c r="E49" s="4">
        <v>83.9</v>
      </c>
      <c r="F49" s="4">
        <v>35088.300000000003</v>
      </c>
      <c r="G49" s="4">
        <v>1563.3</v>
      </c>
      <c r="H49" s="2">
        <v>6</v>
      </c>
      <c r="I49" s="2">
        <v>2400</v>
      </c>
      <c r="J49" s="2">
        <f t="shared" si="1"/>
        <v>54.027647999999992</v>
      </c>
      <c r="K49" s="2">
        <f t="shared" si="2"/>
        <v>32.199215999999993</v>
      </c>
      <c r="L49" s="2">
        <f t="shared" si="5"/>
        <v>58.213546079999993</v>
      </c>
      <c r="M49" s="2">
        <f t="shared" si="4"/>
        <v>375.19200000000001</v>
      </c>
      <c r="N49" s="2"/>
      <c r="O49" s="40"/>
      <c r="P49" s="2">
        <v>6</v>
      </c>
      <c r="Q49" s="2">
        <f t="shared" si="0"/>
        <v>2.4949094271829768</v>
      </c>
    </row>
    <row r="50" spans="1:17" x14ac:dyDescent="0.3">
      <c r="A50" s="2"/>
      <c r="B50" s="2"/>
      <c r="C50" s="2"/>
      <c r="D50" s="2"/>
      <c r="E50" s="4"/>
      <c r="F50" s="4"/>
      <c r="G50" s="4"/>
      <c r="H50" s="2"/>
      <c r="I50" s="2"/>
      <c r="J50" s="2"/>
      <c r="K50" s="2"/>
      <c r="L50" s="2"/>
      <c r="M50" s="2"/>
      <c r="N50" s="2"/>
      <c r="O50" s="40" t="s">
        <v>38</v>
      </c>
      <c r="P50" s="2">
        <v>1</v>
      </c>
      <c r="Q50" s="2">
        <f t="shared" si="0"/>
        <v>2.2860212191878575</v>
      </c>
    </row>
    <row r="51" spans="1:17" x14ac:dyDescent="0.3">
      <c r="A51" s="2"/>
      <c r="B51" s="35" t="s">
        <v>38</v>
      </c>
      <c r="C51" s="2">
        <v>1</v>
      </c>
      <c r="D51" s="2" t="s">
        <v>44</v>
      </c>
      <c r="E51" s="4">
        <v>83.9</v>
      </c>
      <c r="F51" s="4">
        <v>35088.300000000003</v>
      </c>
      <c r="G51" s="4">
        <v>1563.3</v>
      </c>
      <c r="H51" s="2">
        <v>6</v>
      </c>
      <c r="I51" s="2">
        <v>2400</v>
      </c>
      <c r="J51" s="2">
        <f t="shared" si="1"/>
        <v>54.027647999999992</v>
      </c>
      <c r="K51" s="2">
        <f t="shared" si="2"/>
        <v>32.199215999999993</v>
      </c>
      <c r="L51" s="2">
        <f t="shared" si="5"/>
        <v>58.213546079999993</v>
      </c>
      <c r="M51" s="2">
        <f t="shared" si="4"/>
        <v>375.19200000000001</v>
      </c>
      <c r="N51" s="2"/>
      <c r="O51" s="40"/>
      <c r="P51" s="2">
        <v>2</v>
      </c>
      <c r="Q51" s="2">
        <f t="shared" si="0"/>
        <v>1.0956310770818734</v>
      </c>
    </row>
    <row r="52" spans="1:17" x14ac:dyDescent="0.3">
      <c r="A52" s="2"/>
      <c r="B52" s="35"/>
      <c r="C52" s="2">
        <v>2</v>
      </c>
      <c r="D52" s="2" t="s">
        <v>44</v>
      </c>
      <c r="E52" s="4">
        <v>83.9</v>
      </c>
      <c r="F52" s="4">
        <v>35088.300000000003</v>
      </c>
      <c r="G52" s="4">
        <v>1563.3</v>
      </c>
      <c r="H52" s="2">
        <v>6</v>
      </c>
      <c r="I52" s="2">
        <v>2400</v>
      </c>
      <c r="J52" s="2">
        <f t="shared" si="1"/>
        <v>54.027647999999992</v>
      </c>
      <c r="K52" s="2">
        <f t="shared" si="2"/>
        <v>32.199215999999993</v>
      </c>
      <c r="L52" s="2">
        <f t="shared" si="5"/>
        <v>58.213546079999993</v>
      </c>
      <c r="M52" s="2">
        <f t="shared" si="4"/>
        <v>375.19200000000001</v>
      </c>
      <c r="N52" s="2"/>
      <c r="O52" s="40"/>
      <c r="P52" s="2">
        <v>3</v>
      </c>
      <c r="Q52" s="2">
        <f t="shared" si="0"/>
        <v>1.0896064773857048</v>
      </c>
    </row>
    <row r="53" spans="1:17" x14ac:dyDescent="0.3">
      <c r="A53" s="2"/>
      <c r="B53" s="35"/>
      <c r="C53" s="2">
        <v>3</v>
      </c>
      <c r="D53" s="2" t="s">
        <v>44</v>
      </c>
      <c r="E53" s="4">
        <v>83.9</v>
      </c>
      <c r="F53" s="4">
        <v>35088.300000000003</v>
      </c>
      <c r="G53" s="4">
        <v>1563.3</v>
      </c>
      <c r="H53" s="2">
        <v>6</v>
      </c>
      <c r="I53" s="2">
        <v>2400</v>
      </c>
      <c r="J53" s="2">
        <f t="shared" si="1"/>
        <v>54.027647999999992</v>
      </c>
      <c r="K53" s="2">
        <f t="shared" si="2"/>
        <v>32.199215999999993</v>
      </c>
      <c r="L53" s="2">
        <f t="shared" si="5"/>
        <v>58.213546079999993</v>
      </c>
      <c r="M53" s="2">
        <f t="shared" si="4"/>
        <v>375.19200000000001</v>
      </c>
      <c r="N53" s="2"/>
      <c r="O53" s="40"/>
      <c r="P53" s="2">
        <v>4</v>
      </c>
      <c r="Q53" s="2">
        <f t="shared" si="0"/>
        <v>1.0896064773857048</v>
      </c>
    </row>
    <row r="54" spans="1:17" x14ac:dyDescent="0.3">
      <c r="A54" s="2"/>
      <c r="B54" s="35"/>
      <c r="C54" s="2">
        <v>4</v>
      </c>
      <c r="D54" s="2" t="s">
        <v>44</v>
      </c>
      <c r="E54" s="4">
        <v>83.9</v>
      </c>
      <c r="F54" s="4">
        <v>35088.300000000003</v>
      </c>
      <c r="G54" s="4">
        <v>1563.3</v>
      </c>
      <c r="H54" s="2">
        <v>6</v>
      </c>
      <c r="I54" s="2">
        <v>2400</v>
      </c>
      <c r="J54" s="2">
        <f t="shared" si="1"/>
        <v>54.027647999999992</v>
      </c>
      <c r="K54" s="2">
        <f t="shared" si="2"/>
        <v>32.199215999999993</v>
      </c>
      <c r="L54" s="2">
        <f t="shared" si="5"/>
        <v>58.213546079999993</v>
      </c>
      <c r="M54" s="2">
        <f t="shared" si="4"/>
        <v>375.19200000000001</v>
      </c>
      <c r="N54" s="2"/>
      <c r="O54" s="40"/>
      <c r="P54" s="2">
        <v>5</v>
      </c>
      <c r="Q54" s="2">
        <f t="shared" si="0"/>
        <v>1.0956310770818734</v>
      </c>
    </row>
    <row r="55" spans="1:17" x14ac:dyDescent="0.3">
      <c r="A55" s="2"/>
      <c r="B55" s="35"/>
      <c r="C55" s="2">
        <v>5</v>
      </c>
      <c r="D55" s="2" t="s">
        <v>44</v>
      </c>
      <c r="E55" s="4">
        <v>83.9</v>
      </c>
      <c r="F55" s="4">
        <v>35088.300000000003</v>
      </c>
      <c r="G55" s="4">
        <v>1563.3</v>
      </c>
      <c r="H55" s="2">
        <v>6</v>
      </c>
      <c r="I55" s="2">
        <v>2400</v>
      </c>
      <c r="J55" s="2">
        <f t="shared" si="1"/>
        <v>54.027647999999992</v>
      </c>
      <c r="K55" s="2">
        <f t="shared" si="2"/>
        <v>32.199215999999993</v>
      </c>
      <c r="L55" s="2">
        <f t="shared" si="5"/>
        <v>58.213546079999993</v>
      </c>
      <c r="M55" s="2">
        <f t="shared" si="4"/>
        <v>375.19200000000001</v>
      </c>
      <c r="N55" s="2"/>
      <c r="O55" s="40"/>
      <c r="P55" s="2">
        <v>6</v>
      </c>
      <c r="Q55" s="2">
        <f t="shared" si="0"/>
        <v>2.2860212191878575</v>
      </c>
    </row>
    <row r="56" spans="1:17" x14ac:dyDescent="0.3">
      <c r="A56" s="2"/>
      <c r="B56" s="2"/>
      <c r="C56" s="2"/>
      <c r="D56" s="2"/>
      <c r="E56" s="4"/>
      <c r="F56" s="4"/>
      <c r="G56" s="4"/>
      <c r="H56" s="2"/>
      <c r="I56" s="2"/>
      <c r="J56" s="2"/>
      <c r="K56" s="2"/>
      <c r="L56" s="2"/>
      <c r="M56" s="2"/>
      <c r="N56" s="2"/>
      <c r="O56" s="40" t="s">
        <v>45</v>
      </c>
      <c r="P56" s="2">
        <v>1</v>
      </c>
      <c r="Q56" s="2">
        <f t="shared" si="0"/>
        <v>2.4999673922634047</v>
      </c>
    </row>
    <row r="57" spans="1:17" x14ac:dyDescent="0.3">
      <c r="B57" s="40" t="s">
        <v>45</v>
      </c>
      <c r="C57" s="2">
        <v>1</v>
      </c>
      <c r="D57" s="2" t="s">
        <v>13</v>
      </c>
      <c r="E57" s="2">
        <v>76.099999999999994</v>
      </c>
      <c r="F57" s="2">
        <v>25473.4</v>
      </c>
      <c r="G57" s="2">
        <v>1284.7</v>
      </c>
      <c r="H57" s="2">
        <v>6</v>
      </c>
      <c r="I57" s="2">
        <v>2400</v>
      </c>
      <c r="J57" s="2">
        <f t="shared" si="1"/>
        <v>44.399231999999991</v>
      </c>
      <c r="K57" s="2">
        <f t="shared" si="2"/>
        <v>28.989743999999995</v>
      </c>
      <c r="L57" s="2">
        <f t="shared" si="5"/>
        <v>48.16789871999999</v>
      </c>
      <c r="M57" s="2">
        <f t="shared" si="4"/>
        <v>308.32799999999997</v>
      </c>
      <c r="N57" s="2"/>
      <c r="O57" s="40"/>
      <c r="P57" s="2">
        <v>2</v>
      </c>
      <c r="Q57" s="2">
        <f t="shared" si="0"/>
        <v>1.1931211287912231</v>
      </c>
    </row>
    <row r="58" spans="1:17" x14ac:dyDescent="0.3">
      <c r="A58" s="2"/>
      <c r="B58" s="40"/>
      <c r="C58" s="2">
        <v>2</v>
      </c>
      <c r="D58" s="2" t="s">
        <v>13</v>
      </c>
      <c r="E58" s="2">
        <v>76.099999999999994</v>
      </c>
      <c r="F58" s="2">
        <v>25473.4</v>
      </c>
      <c r="G58" s="2">
        <v>1284.7</v>
      </c>
      <c r="H58" s="2">
        <v>6</v>
      </c>
      <c r="I58" s="2">
        <v>2400</v>
      </c>
      <c r="J58" s="2">
        <f t="shared" si="1"/>
        <v>44.399231999999991</v>
      </c>
      <c r="K58" s="2">
        <f t="shared" si="2"/>
        <v>28.989743999999995</v>
      </c>
      <c r="L58" s="2">
        <f t="shared" si="5"/>
        <v>48.16789871999999</v>
      </c>
      <c r="M58" s="2">
        <f t="shared" si="4"/>
        <v>308.32799999999997</v>
      </c>
      <c r="N58" s="2"/>
      <c r="O58" s="40"/>
      <c r="P58" s="2">
        <v>3</v>
      </c>
      <c r="Q58" s="2">
        <f t="shared" si="0"/>
        <v>1.1885466091244867</v>
      </c>
    </row>
    <row r="59" spans="1:17" x14ac:dyDescent="0.3">
      <c r="A59" s="2"/>
      <c r="B59" s="40"/>
      <c r="C59" s="2">
        <v>3</v>
      </c>
      <c r="D59" s="2" t="s">
        <v>13</v>
      </c>
      <c r="E59" s="2">
        <v>76.099999999999994</v>
      </c>
      <c r="F59" s="2">
        <v>25473.4</v>
      </c>
      <c r="G59" s="2">
        <v>1284.7</v>
      </c>
      <c r="H59" s="2">
        <v>6</v>
      </c>
      <c r="I59" s="2">
        <v>2400</v>
      </c>
      <c r="J59" s="2">
        <f t="shared" si="1"/>
        <v>44.399231999999991</v>
      </c>
      <c r="K59" s="2">
        <f t="shared" si="2"/>
        <v>28.989743999999995</v>
      </c>
      <c r="L59" s="2">
        <f t="shared" si="5"/>
        <v>48.16789871999999</v>
      </c>
      <c r="M59" s="2">
        <f t="shared" si="4"/>
        <v>308.32799999999997</v>
      </c>
      <c r="N59" s="2"/>
      <c r="O59" s="40"/>
      <c r="P59" s="2">
        <v>4</v>
      </c>
      <c r="Q59" s="2">
        <f t="shared" si="0"/>
        <v>1.1885466091244867</v>
      </c>
    </row>
    <row r="60" spans="1:17" x14ac:dyDescent="0.3">
      <c r="A60" s="2"/>
      <c r="B60" s="40"/>
      <c r="C60" s="2">
        <v>4</v>
      </c>
      <c r="D60" s="2" t="s">
        <v>13</v>
      </c>
      <c r="E60" s="2">
        <v>76.099999999999994</v>
      </c>
      <c r="F60" s="2">
        <v>25473.4</v>
      </c>
      <c r="G60" s="2">
        <v>1284.7</v>
      </c>
      <c r="H60" s="2">
        <v>6</v>
      </c>
      <c r="I60" s="2">
        <v>2400</v>
      </c>
      <c r="J60" s="2">
        <f t="shared" si="1"/>
        <v>44.399231999999991</v>
      </c>
      <c r="K60" s="2">
        <f t="shared" si="2"/>
        <v>28.989743999999995</v>
      </c>
      <c r="L60" s="2">
        <f t="shared" si="5"/>
        <v>48.16789871999999</v>
      </c>
      <c r="M60" s="2">
        <f t="shared" si="4"/>
        <v>308.32799999999997</v>
      </c>
      <c r="N60" s="2"/>
      <c r="O60" s="40"/>
      <c r="P60" s="2">
        <v>5</v>
      </c>
      <c r="Q60" s="2">
        <f t="shared" si="0"/>
        <v>1.1931211287912231</v>
      </c>
    </row>
    <row r="61" spans="1:17" x14ac:dyDescent="0.3">
      <c r="A61" s="2"/>
      <c r="B61" s="40"/>
      <c r="C61" s="2">
        <v>5</v>
      </c>
      <c r="D61" s="2" t="s">
        <v>13</v>
      </c>
      <c r="E61" s="2">
        <v>76.099999999999994</v>
      </c>
      <c r="F61" s="2">
        <v>25473.4</v>
      </c>
      <c r="G61" s="2">
        <v>1284.7</v>
      </c>
      <c r="H61" s="2">
        <v>6</v>
      </c>
      <c r="I61" s="2">
        <v>2400</v>
      </c>
      <c r="J61" s="2">
        <f t="shared" si="1"/>
        <v>44.399231999999991</v>
      </c>
      <c r="K61" s="2">
        <f t="shared" si="2"/>
        <v>28.989743999999995</v>
      </c>
      <c r="L61" s="2">
        <f t="shared" si="5"/>
        <v>48.16789871999999</v>
      </c>
      <c r="M61" s="2">
        <f t="shared" si="4"/>
        <v>308.32799999999997</v>
      </c>
      <c r="N61" s="2"/>
      <c r="O61" s="40"/>
      <c r="P61" s="2">
        <v>6</v>
      </c>
      <c r="Q61" s="2">
        <f t="shared" si="0"/>
        <v>2.4999673922634047</v>
      </c>
    </row>
    <row r="62" spans="1:17" x14ac:dyDescent="0.3">
      <c r="A62" s="2"/>
      <c r="B62" s="2"/>
      <c r="C62" s="2"/>
      <c r="D62" s="2"/>
      <c r="E62" s="4"/>
      <c r="F62" s="4"/>
      <c r="G62" s="4"/>
      <c r="H62" s="2"/>
      <c r="I62" s="2"/>
      <c r="J62" s="2"/>
      <c r="K62" s="2"/>
      <c r="L62" s="2"/>
      <c r="M62" s="2"/>
      <c r="N62" s="2"/>
      <c r="O62" s="40" t="s">
        <v>46</v>
      </c>
      <c r="P62" s="2">
        <v>1</v>
      </c>
      <c r="Q62" s="2">
        <f t="shared" si="0"/>
        <v>2.6124269537800786</v>
      </c>
    </row>
    <row r="63" spans="1:17" x14ac:dyDescent="0.3">
      <c r="A63" s="2"/>
      <c r="B63" s="40" t="s">
        <v>46</v>
      </c>
      <c r="C63" s="2">
        <v>1</v>
      </c>
      <c r="D63" s="2" t="s">
        <v>13</v>
      </c>
      <c r="E63" s="2">
        <v>76.099999999999994</v>
      </c>
      <c r="F63" s="2">
        <v>25473.4</v>
      </c>
      <c r="G63" s="2">
        <v>1284.7</v>
      </c>
      <c r="H63" s="2">
        <v>6</v>
      </c>
      <c r="I63" s="2">
        <v>2400</v>
      </c>
      <c r="J63" s="2">
        <f t="shared" si="1"/>
        <v>44.399231999999991</v>
      </c>
      <c r="K63" s="2">
        <f t="shared" si="2"/>
        <v>28.989743999999995</v>
      </c>
      <c r="L63" s="2">
        <f t="shared" si="5"/>
        <v>48.16789871999999</v>
      </c>
      <c r="M63" s="2">
        <f t="shared" si="4"/>
        <v>308.32799999999997</v>
      </c>
      <c r="N63" s="2"/>
      <c r="O63" s="40"/>
      <c r="P63" s="2">
        <v>2</v>
      </c>
      <c r="Q63" s="2">
        <f t="shared" si="0"/>
        <v>1.2513729871854438</v>
      </c>
    </row>
    <row r="64" spans="1:17" x14ac:dyDescent="0.3">
      <c r="A64" s="2"/>
      <c r="B64" s="40"/>
      <c r="C64" s="2">
        <v>2</v>
      </c>
      <c r="D64" s="2" t="s">
        <v>13</v>
      </c>
      <c r="E64" s="2">
        <v>76.099999999999994</v>
      </c>
      <c r="F64" s="2">
        <v>25473.4</v>
      </c>
      <c r="G64" s="2">
        <v>1284.7</v>
      </c>
      <c r="H64" s="2">
        <v>6</v>
      </c>
      <c r="I64" s="2">
        <v>2400</v>
      </c>
      <c r="J64" s="2">
        <f t="shared" si="1"/>
        <v>44.399231999999991</v>
      </c>
      <c r="K64" s="2">
        <f t="shared" si="2"/>
        <v>28.989743999999995</v>
      </c>
      <c r="L64" s="2">
        <f t="shared" si="5"/>
        <v>48.16789871999999</v>
      </c>
      <c r="M64" s="2">
        <f t="shared" si="4"/>
        <v>308.32799999999997</v>
      </c>
      <c r="N64" s="2"/>
      <c r="O64" s="40"/>
      <c r="P64" s="2">
        <v>3</v>
      </c>
      <c r="Q64" s="2">
        <f t="shared" si="0"/>
        <v>1.2486055599696331</v>
      </c>
    </row>
    <row r="65" spans="1:17" x14ac:dyDescent="0.3">
      <c r="A65" s="2"/>
      <c r="B65" s="40"/>
      <c r="C65" s="2">
        <v>3</v>
      </c>
      <c r="D65" s="2" t="s">
        <v>13</v>
      </c>
      <c r="E65" s="2">
        <v>76.099999999999994</v>
      </c>
      <c r="F65" s="2">
        <v>25473.4</v>
      </c>
      <c r="G65" s="2">
        <v>1284.7</v>
      </c>
      <c r="H65" s="2">
        <v>6</v>
      </c>
      <c r="I65" s="2">
        <v>2400</v>
      </c>
      <c r="J65" s="2">
        <f t="shared" si="1"/>
        <v>44.399231999999991</v>
      </c>
      <c r="K65" s="2">
        <f t="shared" si="2"/>
        <v>28.989743999999995</v>
      </c>
      <c r="L65" s="2">
        <f t="shared" si="5"/>
        <v>48.16789871999999</v>
      </c>
      <c r="M65" s="2">
        <f t="shared" si="4"/>
        <v>308.32799999999997</v>
      </c>
      <c r="N65" s="2"/>
      <c r="O65" s="40"/>
      <c r="P65" s="2">
        <v>4</v>
      </c>
      <c r="Q65" s="2">
        <f t="shared" si="0"/>
        <v>1.2486055599696331</v>
      </c>
    </row>
    <row r="66" spans="1:17" x14ac:dyDescent="0.3">
      <c r="A66" s="2"/>
      <c r="B66" s="40"/>
      <c r="C66" s="2">
        <v>4</v>
      </c>
      <c r="D66" s="2" t="s">
        <v>13</v>
      </c>
      <c r="E66" s="2">
        <v>76.099999999999994</v>
      </c>
      <c r="F66" s="2">
        <v>25473.4</v>
      </c>
      <c r="G66" s="2">
        <v>1284.7</v>
      </c>
      <c r="H66" s="2">
        <v>6</v>
      </c>
      <c r="I66" s="2">
        <v>2400</v>
      </c>
      <c r="J66" s="2">
        <f t="shared" si="1"/>
        <v>44.399231999999991</v>
      </c>
      <c r="K66" s="2">
        <f t="shared" si="2"/>
        <v>28.989743999999995</v>
      </c>
      <c r="L66" s="2">
        <f t="shared" si="5"/>
        <v>48.16789871999999</v>
      </c>
      <c r="M66" s="2">
        <f t="shared" si="4"/>
        <v>308.32799999999997</v>
      </c>
      <c r="N66" s="2"/>
      <c r="O66" s="40"/>
      <c r="P66" s="2">
        <v>5</v>
      </c>
      <c r="Q66" s="2">
        <f t="shared" si="0"/>
        <v>1.2513729871854438</v>
      </c>
    </row>
    <row r="67" spans="1:17" x14ac:dyDescent="0.3">
      <c r="A67" s="2"/>
      <c r="B67" s="40"/>
      <c r="C67" s="2">
        <v>5</v>
      </c>
      <c r="D67" s="2" t="s">
        <v>13</v>
      </c>
      <c r="E67" s="2">
        <v>76.099999999999994</v>
      </c>
      <c r="F67" s="2">
        <v>25473.4</v>
      </c>
      <c r="G67" s="2">
        <v>1284.7</v>
      </c>
      <c r="H67" s="2">
        <v>6</v>
      </c>
      <c r="I67" s="2">
        <v>2400</v>
      </c>
      <c r="J67" s="2">
        <f t="shared" si="1"/>
        <v>44.399231999999991</v>
      </c>
      <c r="K67" s="2">
        <f t="shared" si="2"/>
        <v>28.989743999999995</v>
      </c>
      <c r="L67" s="2">
        <f t="shared" si="5"/>
        <v>48.16789871999999</v>
      </c>
      <c r="M67" s="2">
        <f t="shared" si="4"/>
        <v>308.32799999999997</v>
      </c>
      <c r="N67" s="2"/>
      <c r="O67" s="40"/>
      <c r="P67" s="2">
        <v>6</v>
      </c>
      <c r="Q67" s="2">
        <f t="shared" ref="Q67:Q91" si="6">(L162+L168)/(L67+L68)</f>
        <v>2.6124269537800786</v>
      </c>
    </row>
    <row r="68" spans="1:1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0" t="s">
        <v>47</v>
      </c>
      <c r="P68" s="2">
        <v>1</v>
      </c>
      <c r="Q68" s="2">
        <f t="shared" si="6"/>
        <v>2.5076814533300795</v>
      </c>
    </row>
    <row r="69" spans="1:17" x14ac:dyDescent="0.3">
      <c r="A69" s="2"/>
      <c r="B69" s="40" t="s">
        <v>47</v>
      </c>
      <c r="C69" s="2">
        <v>1</v>
      </c>
      <c r="D69" s="2" t="s">
        <v>13</v>
      </c>
      <c r="E69" s="2">
        <v>76.099999999999994</v>
      </c>
      <c r="F69" s="2">
        <v>25473.4</v>
      </c>
      <c r="G69" s="2">
        <v>1284.7</v>
      </c>
      <c r="H69" s="2">
        <v>6</v>
      </c>
      <c r="I69" s="2">
        <v>2400</v>
      </c>
      <c r="J69" s="2">
        <f t="shared" ref="J69:J91" si="7">(G69*I69/10^5)*1.2*1.2</f>
        <v>44.399231999999991</v>
      </c>
      <c r="K69" s="2">
        <f t="shared" ref="K69:K91" si="8">((2*J69)/H69)+((1.41*3+0.5*1)*H69/2)</f>
        <v>28.989743999999995</v>
      </c>
      <c r="L69" s="2">
        <f t="shared" ref="L69:L91" si="9">J69+K69*0.13</f>
        <v>48.16789871999999</v>
      </c>
      <c r="M69" s="2">
        <f t="shared" ref="M69:M91" si="10">G69*I69/10^4</f>
        <v>308.32799999999997</v>
      </c>
      <c r="N69" s="2"/>
      <c r="O69" s="40"/>
      <c r="P69" s="2">
        <v>2</v>
      </c>
      <c r="Q69" s="2">
        <f t="shared" si="6"/>
        <v>1.2046476196223082</v>
      </c>
    </row>
    <row r="70" spans="1:17" x14ac:dyDescent="0.3">
      <c r="A70" s="2"/>
      <c r="B70" s="40"/>
      <c r="C70" s="2">
        <v>2</v>
      </c>
      <c r="D70" s="2" t="s">
        <v>13</v>
      </c>
      <c r="E70" s="2">
        <v>76.099999999999994</v>
      </c>
      <c r="F70" s="2">
        <v>25473.4</v>
      </c>
      <c r="G70" s="2">
        <v>1284.7</v>
      </c>
      <c r="H70" s="2">
        <v>6</v>
      </c>
      <c r="I70" s="2">
        <v>2400</v>
      </c>
      <c r="J70" s="2">
        <f t="shared" si="7"/>
        <v>44.399231999999991</v>
      </c>
      <c r="K70" s="2">
        <f t="shared" si="8"/>
        <v>28.989743999999995</v>
      </c>
      <c r="L70" s="2">
        <f t="shared" si="9"/>
        <v>48.16789871999999</v>
      </c>
      <c r="M70" s="2">
        <f t="shared" si="10"/>
        <v>308.32799999999997</v>
      </c>
      <c r="N70" s="2"/>
      <c r="O70" s="40"/>
      <c r="P70" s="2">
        <v>3</v>
      </c>
      <c r="Q70" s="2">
        <f t="shared" si="6"/>
        <v>1.2035182635286965</v>
      </c>
    </row>
    <row r="71" spans="1:17" x14ac:dyDescent="0.3">
      <c r="A71" s="2"/>
      <c r="B71" s="40"/>
      <c r="C71" s="2">
        <v>3</v>
      </c>
      <c r="D71" s="2" t="s">
        <v>13</v>
      </c>
      <c r="E71" s="2">
        <v>76.099999999999994</v>
      </c>
      <c r="F71" s="2">
        <v>25473.4</v>
      </c>
      <c r="G71" s="2">
        <v>1284.7</v>
      </c>
      <c r="H71" s="2">
        <v>6</v>
      </c>
      <c r="I71" s="2">
        <v>2400</v>
      </c>
      <c r="J71" s="2">
        <f t="shared" si="7"/>
        <v>44.399231999999991</v>
      </c>
      <c r="K71" s="2">
        <f t="shared" si="8"/>
        <v>28.989743999999995</v>
      </c>
      <c r="L71" s="2">
        <f t="shared" si="9"/>
        <v>48.16789871999999</v>
      </c>
      <c r="M71" s="2">
        <f t="shared" si="10"/>
        <v>308.32799999999997</v>
      </c>
      <c r="N71" s="2"/>
      <c r="O71" s="40"/>
      <c r="P71" s="2">
        <v>4</v>
      </c>
      <c r="Q71" s="2">
        <f t="shared" si="6"/>
        <v>1.2035182635286965</v>
      </c>
    </row>
    <row r="72" spans="1:17" x14ac:dyDescent="0.3">
      <c r="A72" s="2"/>
      <c r="B72" s="40"/>
      <c r="C72" s="2">
        <v>4</v>
      </c>
      <c r="D72" s="2" t="s">
        <v>13</v>
      </c>
      <c r="E72" s="2">
        <v>76.099999999999994</v>
      </c>
      <c r="F72" s="2">
        <v>25473.4</v>
      </c>
      <c r="G72" s="2">
        <v>1284.7</v>
      </c>
      <c r="H72" s="2">
        <v>6</v>
      </c>
      <c r="I72" s="2">
        <v>2400</v>
      </c>
      <c r="J72" s="2">
        <f t="shared" si="7"/>
        <v>44.399231999999991</v>
      </c>
      <c r="K72" s="2">
        <f t="shared" si="8"/>
        <v>28.989743999999995</v>
      </c>
      <c r="L72" s="2">
        <f t="shared" si="9"/>
        <v>48.16789871999999</v>
      </c>
      <c r="M72" s="2">
        <f t="shared" si="10"/>
        <v>308.32799999999997</v>
      </c>
      <c r="N72" s="2"/>
      <c r="O72" s="40"/>
      <c r="P72" s="2">
        <v>5</v>
      </c>
      <c r="Q72" s="2">
        <f t="shared" si="6"/>
        <v>1.2046476196223082</v>
      </c>
    </row>
    <row r="73" spans="1:17" x14ac:dyDescent="0.3">
      <c r="A73" s="2"/>
      <c r="B73" s="40"/>
      <c r="C73" s="2">
        <v>5</v>
      </c>
      <c r="D73" s="2" t="s">
        <v>13</v>
      </c>
      <c r="E73" s="2">
        <v>76.099999999999994</v>
      </c>
      <c r="F73" s="2">
        <v>25473.4</v>
      </c>
      <c r="G73" s="2">
        <v>1284.7</v>
      </c>
      <c r="H73" s="2">
        <v>6</v>
      </c>
      <c r="I73" s="2">
        <v>2400</v>
      </c>
      <c r="J73" s="2">
        <f t="shared" si="7"/>
        <v>44.399231999999991</v>
      </c>
      <c r="K73" s="2">
        <f t="shared" si="8"/>
        <v>28.989743999999995</v>
      </c>
      <c r="L73" s="2">
        <f t="shared" si="9"/>
        <v>48.16789871999999</v>
      </c>
      <c r="M73" s="2">
        <f t="shared" si="10"/>
        <v>308.32799999999997</v>
      </c>
      <c r="N73" s="2"/>
      <c r="O73" s="40"/>
      <c r="P73" s="2">
        <v>6</v>
      </c>
      <c r="Q73" s="2">
        <f t="shared" si="6"/>
        <v>2.5076814533300795</v>
      </c>
    </row>
    <row r="74" spans="1:1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0" t="s">
        <v>53</v>
      </c>
      <c r="P74" s="2">
        <v>1</v>
      </c>
      <c r="Q74" s="2">
        <f t="shared" si="6"/>
        <v>2.9054053778527047</v>
      </c>
    </row>
    <row r="75" spans="1:17" x14ac:dyDescent="0.3">
      <c r="B75" s="40" t="s">
        <v>53</v>
      </c>
      <c r="C75" s="2">
        <v>1</v>
      </c>
      <c r="D75" s="2" t="s">
        <v>54</v>
      </c>
      <c r="E75" s="2">
        <v>68.400000000000006</v>
      </c>
      <c r="F75" s="2">
        <v>18647.2</v>
      </c>
      <c r="G75" s="2">
        <v>1048.8</v>
      </c>
      <c r="H75" s="2">
        <v>6</v>
      </c>
      <c r="I75" s="2">
        <v>2400</v>
      </c>
      <c r="J75" s="2">
        <f t="shared" si="7"/>
        <v>36.246527999999991</v>
      </c>
      <c r="K75" s="2">
        <f t="shared" si="8"/>
        <v>26.272175999999995</v>
      </c>
      <c r="L75" s="2">
        <f t="shared" si="9"/>
        <v>39.661910879999994</v>
      </c>
      <c r="M75" s="2">
        <f t="shared" si="10"/>
        <v>251.71199999999999</v>
      </c>
      <c r="N75" s="2"/>
      <c r="O75" s="40"/>
      <c r="P75" s="2">
        <v>2</v>
      </c>
      <c r="Q75" s="2">
        <f t="shared" si="6"/>
        <v>1.4040571297355509</v>
      </c>
    </row>
    <row r="76" spans="1:17" x14ac:dyDescent="0.3">
      <c r="A76" s="2"/>
      <c r="B76" s="40"/>
      <c r="C76" s="2">
        <v>2</v>
      </c>
      <c r="D76" s="2" t="s">
        <v>54</v>
      </c>
      <c r="E76" s="2">
        <v>68.400000000000006</v>
      </c>
      <c r="F76" s="2">
        <v>18647.2</v>
      </c>
      <c r="G76" s="2">
        <v>1048.8</v>
      </c>
      <c r="H76" s="2">
        <v>6</v>
      </c>
      <c r="I76" s="2">
        <v>2400</v>
      </c>
      <c r="J76" s="2">
        <f t="shared" si="7"/>
        <v>36.246527999999991</v>
      </c>
      <c r="K76" s="2">
        <f t="shared" si="8"/>
        <v>26.272175999999995</v>
      </c>
      <c r="L76" s="2">
        <f t="shared" si="9"/>
        <v>39.661910879999994</v>
      </c>
      <c r="M76" s="2">
        <f t="shared" si="10"/>
        <v>251.71199999999999</v>
      </c>
      <c r="N76" s="2"/>
      <c r="O76" s="40"/>
      <c r="P76" s="2">
        <v>3</v>
      </c>
      <c r="Q76" s="2">
        <f t="shared" si="6"/>
        <v>1.4039354476046031</v>
      </c>
    </row>
    <row r="77" spans="1:17" x14ac:dyDescent="0.3">
      <c r="A77" s="2"/>
      <c r="B77" s="40"/>
      <c r="C77" s="2">
        <v>3</v>
      </c>
      <c r="D77" s="2" t="s">
        <v>54</v>
      </c>
      <c r="E77" s="2">
        <v>68.400000000000006</v>
      </c>
      <c r="F77" s="2">
        <v>18647.2</v>
      </c>
      <c r="G77" s="2">
        <v>1048.8</v>
      </c>
      <c r="H77" s="2">
        <v>6</v>
      </c>
      <c r="I77" s="2">
        <v>2400</v>
      </c>
      <c r="J77" s="2">
        <f t="shared" si="7"/>
        <v>36.246527999999991</v>
      </c>
      <c r="K77" s="2">
        <f t="shared" si="8"/>
        <v>26.272175999999995</v>
      </c>
      <c r="L77" s="2">
        <f t="shared" si="9"/>
        <v>39.661910879999994</v>
      </c>
      <c r="M77" s="2">
        <f t="shared" si="10"/>
        <v>251.71199999999999</v>
      </c>
      <c r="N77" s="2"/>
      <c r="O77" s="40"/>
      <c r="P77" s="2">
        <v>4</v>
      </c>
      <c r="Q77" s="2">
        <f t="shared" si="6"/>
        <v>1.4039354476046031</v>
      </c>
    </row>
    <row r="78" spans="1:17" x14ac:dyDescent="0.3">
      <c r="A78" s="2"/>
      <c r="B78" s="40"/>
      <c r="C78" s="2">
        <v>4</v>
      </c>
      <c r="D78" s="2" t="s">
        <v>54</v>
      </c>
      <c r="E78" s="2">
        <v>68.400000000000006</v>
      </c>
      <c r="F78" s="2">
        <v>18647.2</v>
      </c>
      <c r="G78" s="2">
        <v>1048.8</v>
      </c>
      <c r="H78" s="2">
        <v>6</v>
      </c>
      <c r="I78" s="2">
        <v>2400</v>
      </c>
      <c r="J78" s="2">
        <f t="shared" si="7"/>
        <v>36.246527999999991</v>
      </c>
      <c r="K78" s="2">
        <f t="shared" si="8"/>
        <v>26.272175999999995</v>
      </c>
      <c r="L78" s="2">
        <f t="shared" si="9"/>
        <v>39.661910879999994</v>
      </c>
      <c r="M78" s="2">
        <f t="shared" si="10"/>
        <v>251.71199999999999</v>
      </c>
      <c r="N78" s="2"/>
      <c r="O78" s="40"/>
      <c r="P78" s="2">
        <v>5</v>
      </c>
      <c r="Q78" s="2">
        <f t="shared" si="6"/>
        <v>1.4040571297355509</v>
      </c>
    </row>
    <row r="79" spans="1:17" x14ac:dyDescent="0.3">
      <c r="A79" s="2"/>
      <c r="B79" s="40"/>
      <c r="C79" s="2">
        <v>5</v>
      </c>
      <c r="D79" s="2" t="s">
        <v>54</v>
      </c>
      <c r="E79" s="2">
        <v>68.400000000000006</v>
      </c>
      <c r="F79" s="2">
        <v>18647.2</v>
      </c>
      <c r="G79" s="2">
        <v>1048.8</v>
      </c>
      <c r="H79" s="2">
        <v>6</v>
      </c>
      <c r="I79" s="2">
        <v>2400</v>
      </c>
      <c r="J79" s="2">
        <f t="shared" si="7"/>
        <v>36.246527999999991</v>
      </c>
      <c r="K79" s="2">
        <f t="shared" si="8"/>
        <v>26.272175999999995</v>
      </c>
      <c r="L79" s="2">
        <f t="shared" si="9"/>
        <v>39.661910879999994</v>
      </c>
      <c r="M79" s="2">
        <f t="shared" si="10"/>
        <v>251.71199999999999</v>
      </c>
      <c r="N79" s="2"/>
      <c r="O79" s="40"/>
      <c r="P79" s="2">
        <v>6</v>
      </c>
      <c r="Q79" s="2">
        <f t="shared" si="6"/>
        <v>2.9054053778527047</v>
      </c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0" t="s">
        <v>55</v>
      </c>
      <c r="P80" s="2">
        <v>1</v>
      </c>
      <c r="Q80" s="2">
        <f t="shared" si="6"/>
        <v>3.0103158446207479</v>
      </c>
    </row>
    <row r="81" spans="1:17" x14ac:dyDescent="0.3">
      <c r="A81" s="2"/>
      <c r="B81" s="40" t="s">
        <v>55</v>
      </c>
      <c r="C81" s="2">
        <v>1</v>
      </c>
      <c r="D81" s="2" t="s">
        <v>54</v>
      </c>
      <c r="E81" s="2">
        <v>68.400000000000006</v>
      </c>
      <c r="F81" s="2">
        <v>18647.2</v>
      </c>
      <c r="G81" s="2">
        <v>1048.8</v>
      </c>
      <c r="H81" s="2">
        <v>6</v>
      </c>
      <c r="I81" s="2">
        <v>2400</v>
      </c>
      <c r="J81" s="2">
        <f t="shared" si="7"/>
        <v>36.246527999999991</v>
      </c>
      <c r="K81" s="2">
        <f t="shared" si="8"/>
        <v>26.272175999999995</v>
      </c>
      <c r="L81" s="2">
        <f t="shared" si="9"/>
        <v>39.661910879999994</v>
      </c>
      <c r="M81" s="2">
        <f t="shared" si="10"/>
        <v>251.71199999999999</v>
      </c>
      <c r="N81" s="2"/>
      <c r="O81" s="40"/>
      <c r="P81" s="2">
        <v>2</v>
      </c>
      <c r="Q81" s="2">
        <f t="shared" si="6"/>
        <v>1.4705729039329976</v>
      </c>
    </row>
    <row r="82" spans="1:17" x14ac:dyDescent="0.3">
      <c r="A82" s="2"/>
      <c r="B82" s="40"/>
      <c r="C82" s="2">
        <v>2</v>
      </c>
      <c r="D82" s="2" t="s">
        <v>54</v>
      </c>
      <c r="E82" s="2">
        <v>68.400000000000006</v>
      </c>
      <c r="F82" s="2">
        <v>18647.2</v>
      </c>
      <c r="G82" s="2">
        <v>1048.8</v>
      </c>
      <c r="H82" s="2">
        <v>6</v>
      </c>
      <c r="I82" s="2">
        <v>2400</v>
      </c>
      <c r="J82" s="2">
        <f t="shared" si="7"/>
        <v>36.246527999999991</v>
      </c>
      <c r="K82" s="2">
        <f t="shared" si="8"/>
        <v>26.272175999999995</v>
      </c>
      <c r="L82" s="2">
        <f t="shared" si="9"/>
        <v>39.661910879999994</v>
      </c>
      <c r="M82" s="2">
        <f t="shared" si="10"/>
        <v>251.71199999999999</v>
      </c>
      <c r="N82" s="2"/>
      <c r="O82" s="40"/>
      <c r="P82" s="2">
        <v>3</v>
      </c>
      <c r="Q82" s="2">
        <f t="shared" si="6"/>
        <v>1.4710766906994441</v>
      </c>
    </row>
    <row r="83" spans="1:17" x14ac:dyDescent="0.3">
      <c r="A83" s="2"/>
      <c r="B83" s="40"/>
      <c r="C83" s="2">
        <v>3</v>
      </c>
      <c r="D83" s="2" t="s">
        <v>54</v>
      </c>
      <c r="E83" s="2">
        <v>68.400000000000006</v>
      </c>
      <c r="F83" s="2">
        <v>18647.2</v>
      </c>
      <c r="G83" s="2">
        <v>1048.8</v>
      </c>
      <c r="H83" s="2">
        <v>6</v>
      </c>
      <c r="I83" s="2">
        <v>2400</v>
      </c>
      <c r="J83" s="2">
        <f t="shared" si="7"/>
        <v>36.246527999999991</v>
      </c>
      <c r="K83" s="2">
        <f t="shared" si="8"/>
        <v>26.272175999999995</v>
      </c>
      <c r="L83" s="2">
        <f t="shared" si="9"/>
        <v>39.661910879999994</v>
      </c>
      <c r="M83" s="2">
        <f t="shared" si="10"/>
        <v>251.71199999999999</v>
      </c>
      <c r="N83" s="2"/>
      <c r="O83" s="40"/>
      <c r="P83" s="2">
        <v>4</v>
      </c>
      <c r="Q83" s="2">
        <f t="shared" si="6"/>
        <v>1.4710766906994441</v>
      </c>
    </row>
    <row r="84" spans="1:17" x14ac:dyDescent="0.3">
      <c r="A84" s="2"/>
      <c r="B84" s="40"/>
      <c r="C84" s="2">
        <v>4</v>
      </c>
      <c r="D84" s="2" t="s">
        <v>54</v>
      </c>
      <c r="E84" s="2">
        <v>68.400000000000006</v>
      </c>
      <c r="F84" s="2">
        <v>18647.2</v>
      </c>
      <c r="G84" s="2">
        <v>1048.8</v>
      </c>
      <c r="H84" s="2">
        <v>6</v>
      </c>
      <c r="I84" s="2">
        <v>2400</v>
      </c>
      <c r="J84" s="2">
        <f t="shared" si="7"/>
        <v>36.246527999999991</v>
      </c>
      <c r="K84" s="2">
        <f t="shared" si="8"/>
        <v>26.272175999999995</v>
      </c>
      <c r="L84" s="2">
        <f t="shared" si="9"/>
        <v>39.661910879999994</v>
      </c>
      <c r="M84" s="2">
        <f t="shared" si="10"/>
        <v>251.71199999999999</v>
      </c>
      <c r="N84" s="2"/>
      <c r="O84" s="40"/>
      <c r="P84" s="2">
        <v>5</v>
      </c>
      <c r="Q84" s="2">
        <f t="shared" si="6"/>
        <v>1.4705729039329976</v>
      </c>
    </row>
    <row r="85" spans="1:17" x14ac:dyDescent="0.3">
      <c r="A85" s="2"/>
      <c r="B85" s="40"/>
      <c r="C85" s="2">
        <v>5</v>
      </c>
      <c r="D85" s="2" t="s">
        <v>54</v>
      </c>
      <c r="E85" s="2">
        <v>68.400000000000006</v>
      </c>
      <c r="F85" s="2">
        <v>18647.2</v>
      </c>
      <c r="G85" s="2">
        <v>1048.8</v>
      </c>
      <c r="H85" s="2">
        <v>6</v>
      </c>
      <c r="I85" s="2">
        <v>2400</v>
      </c>
      <c r="J85" s="2">
        <f t="shared" si="7"/>
        <v>36.246527999999991</v>
      </c>
      <c r="K85" s="2">
        <f t="shared" si="8"/>
        <v>26.272175999999995</v>
      </c>
      <c r="L85" s="2">
        <f t="shared" si="9"/>
        <v>39.661910879999994</v>
      </c>
      <c r="M85" s="2">
        <f t="shared" si="10"/>
        <v>251.71199999999999</v>
      </c>
      <c r="N85" s="2"/>
      <c r="O85" s="40"/>
      <c r="P85" s="2">
        <v>6</v>
      </c>
      <c r="Q85" s="2">
        <f t="shared" si="6"/>
        <v>3.0103158446207479</v>
      </c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40" t="s">
        <v>56</v>
      </c>
      <c r="P86" s="2">
        <v>1</v>
      </c>
      <c r="Q86" s="2">
        <f t="shared" si="6"/>
        <v>1.5303131441473974</v>
      </c>
    </row>
    <row r="87" spans="1:17" x14ac:dyDescent="0.3">
      <c r="A87" s="2"/>
      <c r="B87" s="40" t="s">
        <v>56</v>
      </c>
      <c r="C87" s="2">
        <v>1</v>
      </c>
      <c r="D87" s="2" t="s">
        <v>54</v>
      </c>
      <c r="E87" s="2">
        <v>68.400000000000006</v>
      </c>
      <c r="F87" s="2">
        <v>18647.2</v>
      </c>
      <c r="G87" s="2">
        <v>1048.8</v>
      </c>
      <c r="H87" s="2">
        <v>6</v>
      </c>
      <c r="I87" s="2">
        <v>2400</v>
      </c>
      <c r="J87" s="2">
        <f t="shared" si="7"/>
        <v>36.246527999999991</v>
      </c>
      <c r="K87" s="2">
        <f t="shared" si="8"/>
        <v>26.272175999999995</v>
      </c>
      <c r="L87" s="2">
        <f t="shared" si="9"/>
        <v>39.661910879999994</v>
      </c>
      <c r="M87" s="2">
        <f t="shared" si="10"/>
        <v>251.71199999999999</v>
      </c>
      <c r="N87" s="2"/>
      <c r="O87" s="40"/>
      <c r="P87" s="2">
        <v>2</v>
      </c>
      <c r="Q87" s="2">
        <f t="shared" si="6"/>
        <v>0.75191823855630313</v>
      </c>
    </row>
    <row r="88" spans="1:17" x14ac:dyDescent="0.3">
      <c r="A88" s="2"/>
      <c r="B88" s="40"/>
      <c r="C88" s="2">
        <v>2</v>
      </c>
      <c r="D88" s="2" t="s">
        <v>54</v>
      </c>
      <c r="E88" s="2">
        <v>68.400000000000006</v>
      </c>
      <c r="F88" s="2">
        <v>18647.2</v>
      </c>
      <c r="G88" s="2">
        <v>1048.8</v>
      </c>
      <c r="H88" s="2">
        <v>6</v>
      </c>
      <c r="I88" s="2">
        <v>2400</v>
      </c>
      <c r="J88" s="2">
        <f t="shared" si="7"/>
        <v>36.246527999999991</v>
      </c>
      <c r="K88" s="2">
        <f t="shared" si="8"/>
        <v>26.272175999999995</v>
      </c>
      <c r="L88" s="2">
        <f t="shared" si="9"/>
        <v>39.661910879999994</v>
      </c>
      <c r="M88" s="2">
        <f t="shared" si="10"/>
        <v>251.71199999999999</v>
      </c>
      <c r="N88" s="2"/>
      <c r="O88" s="40"/>
      <c r="P88" s="2">
        <v>3</v>
      </c>
      <c r="Q88" s="2">
        <f t="shared" si="6"/>
        <v>0.75233104802858342</v>
      </c>
    </row>
    <row r="89" spans="1:17" x14ac:dyDescent="0.3">
      <c r="A89" s="2"/>
      <c r="B89" s="40"/>
      <c r="C89" s="2">
        <v>3</v>
      </c>
      <c r="D89" s="2" t="s">
        <v>54</v>
      </c>
      <c r="E89" s="2">
        <v>68.400000000000006</v>
      </c>
      <c r="F89" s="2">
        <v>18647.2</v>
      </c>
      <c r="G89" s="2">
        <v>1048.8</v>
      </c>
      <c r="H89" s="2">
        <v>6</v>
      </c>
      <c r="I89" s="2">
        <v>2400</v>
      </c>
      <c r="J89" s="2">
        <f t="shared" si="7"/>
        <v>36.246527999999991</v>
      </c>
      <c r="K89" s="2">
        <f t="shared" si="8"/>
        <v>26.272175999999995</v>
      </c>
      <c r="L89" s="2">
        <f t="shared" si="9"/>
        <v>39.661910879999994</v>
      </c>
      <c r="M89" s="2">
        <f t="shared" si="10"/>
        <v>251.71199999999999</v>
      </c>
      <c r="N89" s="2"/>
      <c r="O89" s="40"/>
      <c r="P89" s="2">
        <v>4</v>
      </c>
      <c r="Q89" s="2">
        <f t="shared" si="6"/>
        <v>0.75233104802858342</v>
      </c>
    </row>
    <row r="90" spans="1:17" x14ac:dyDescent="0.3">
      <c r="A90" s="2"/>
      <c r="B90" s="40"/>
      <c r="C90" s="2">
        <v>4</v>
      </c>
      <c r="D90" s="2" t="s">
        <v>54</v>
      </c>
      <c r="E90" s="2">
        <v>68.400000000000006</v>
      </c>
      <c r="F90" s="2">
        <v>18647.2</v>
      </c>
      <c r="G90" s="2">
        <v>1048.8</v>
      </c>
      <c r="H90" s="2">
        <v>6</v>
      </c>
      <c r="I90" s="2">
        <v>2400</v>
      </c>
      <c r="J90" s="2">
        <f t="shared" si="7"/>
        <v>36.246527999999991</v>
      </c>
      <c r="K90" s="2">
        <f t="shared" si="8"/>
        <v>26.272175999999995</v>
      </c>
      <c r="L90" s="2">
        <f t="shared" si="9"/>
        <v>39.661910879999994</v>
      </c>
      <c r="M90" s="2">
        <f t="shared" si="10"/>
        <v>251.71199999999999</v>
      </c>
      <c r="N90" s="2"/>
      <c r="O90" s="40"/>
      <c r="P90" s="2">
        <v>5</v>
      </c>
      <c r="Q90" s="2">
        <f t="shared" si="6"/>
        <v>0.75191823855630313</v>
      </c>
    </row>
    <row r="91" spans="1:17" x14ac:dyDescent="0.3">
      <c r="A91" s="2"/>
      <c r="B91" s="40"/>
      <c r="C91" s="2">
        <v>5</v>
      </c>
      <c r="D91" s="2" t="s">
        <v>54</v>
      </c>
      <c r="E91" s="2">
        <v>68.400000000000006</v>
      </c>
      <c r="F91" s="2">
        <v>18647.2</v>
      </c>
      <c r="G91" s="2">
        <v>1048.8</v>
      </c>
      <c r="H91" s="2">
        <v>6</v>
      </c>
      <c r="I91" s="2">
        <v>2400</v>
      </c>
      <c r="J91" s="2">
        <f t="shared" si="7"/>
        <v>36.246527999999991</v>
      </c>
      <c r="K91" s="2">
        <f t="shared" si="8"/>
        <v>26.272175999999995</v>
      </c>
      <c r="L91" s="2">
        <f t="shared" si="9"/>
        <v>39.661910879999994</v>
      </c>
      <c r="M91" s="2">
        <f t="shared" si="10"/>
        <v>251.71199999999999</v>
      </c>
      <c r="N91" s="2"/>
      <c r="O91" s="40"/>
      <c r="P91" s="2">
        <v>6</v>
      </c>
      <c r="Q91" s="2">
        <f t="shared" si="6"/>
        <v>1.5303131441473974</v>
      </c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3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2"/>
      <c r="N93" s="2"/>
      <c r="O93" s="2"/>
      <c r="P93" s="2"/>
      <c r="Q93" s="2"/>
    </row>
    <row r="94" spans="1:17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5.6" x14ac:dyDescent="0.3">
      <c r="A95" s="1" t="s">
        <v>23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5" thickBot="1" x14ac:dyDescent="0.35">
      <c r="A96" s="2"/>
      <c r="B96" s="3" t="s">
        <v>1</v>
      </c>
      <c r="C96" s="3" t="s">
        <v>24</v>
      </c>
      <c r="D96" s="3" t="s">
        <v>3</v>
      </c>
      <c r="E96" s="3" t="s">
        <v>4</v>
      </c>
      <c r="F96" s="3" t="s">
        <v>5</v>
      </c>
      <c r="G96" s="3" t="s">
        <v>6</v>
      </c>
      <c r="H96" s="3" t="s">
        <v>25</v>
      </c>
      <c r="I96" s="3" t="s">
        <v>8</v>
      </c>
      <c r="J96" s="3" t="s">
        <v>26</v>
      </c>
      <c r="K96" s="3" t="s">
        <v>48</v>
      </c>
      <c r="L96" s="3" t="s">
        <v>31</v>
      </c>
      <c r="M96" s="3" t="s">
        <v>74</v>
      </c>
      <c r="N96" s="3" t="s">
        <v>76</v>
      </c>
      <c r="O96" s="2"/>
      <c r="P96" s="2"/>
      <c r="Q96" s="2"/>
    </row>
    <row r="97" spans="1:19" x14ac:dyDescent="0.3">
      <c r="A97" s="2"/>
      <c r="B97" s="41" t="s">
        <v>12</v>
      </c>
      <c r="C97" s="20">
        <v>1</v>
      </c>
      <c r="D97" s="20" t="s">
        <v>70</v>
      </c>
      <c r="E97" s="21">
        <v>305</v>
      </c>
      <c r="F97" s="21">
        <v>47605.4</v>
      </c>
      <c r="G97" s="21">
        <v>3496.3</v>
      </c>
      <c r="H97" s="20">
        <v>3.4</v>
      </c>
      <c r="I97" s="20">
        <v>3600</v>
      </c>
      <c r="J97" s="20">
        <f>G97*I97/10^5</f>
        <v>125.8668</v>
      </c>
      <c r="K97" s="20">
        <v>4482.1400000000003</v>
      </c>
      <c r="L97" s="22">
        <f>G97*(I97-K97*100/E97)/10^5</f>
        <v>74.486780059016382</v>
      </c>
      <c r="M97" s="20">
        <v>2366.86</v>
      </c>
      <c r="N97" s="23">
        <f>G97*(I97-M97*1000/10/E97)/10^4</f>
        <v>987.34824203278686</v>
      </c>
      <c r="O97" s="2"/>
      <c r="P97" s="2"/>
      <c r="Q97" s="4"/>
      <c r="R97" s="4"/>
      <c r="S97" s="4"/>
    </row>
    <row r="98" spans="1:19" x14ac:dyDescent="0.3">
      <c r="A98" s="2"/>
      <c r="B98" s="42"/>
      <c r="C98" s="2">
        <v>2</v>
      </c>
      <c r="D98" s="2" t="s">
        <v>70</v>
      </c>
      <c r="E98" s="4">
        <v>305</v>
      </c>
      <c r="F98" s="4">
        <v>47605.4</v>
      </c>
      <c r="G98" s="4">
        <v>3496.3</v>
      </c>
      <c r="H98" s="2">
        <v>3.4</v>
      </c>
      <c r="I98" s="2">
        <v>3600</v>
      </c>
      <c r="J98" s="2">
        <f t="shared" ref="J98:J161" si="11">G98*I98/10^5</f>
        <v>125.8668</v>
      </c>
      <c r="K98" s="2">
        <v>4351.46</v>
      </c>
      <c r="L98" s="18">
        <f t="shared" ref="L98:L161" si="12">G98*(I98-K98*100/E98)/10^5</f>
        <v>75.984801318032794</v>
      </c>
      <c r="M98" s="2">
        <v>4175.12</v>
      </c>
      <c r="N98" s="9">
        <f t="shared" ref="N98:N161" si="13">G98*(I98-M98*1000/10/E98)/10^4</f>
        <v>780.06235881967211</v>
      </c>
      <c r="O98" s="2"/>
      <c r="P98" s="2"/>
      <c r="Q98" s="4"/>
      <c r="R98" s="4"/>
      <c r="S98" s="4"/>
    </row>
    <row r="99" spans="1:19" x14ac:dyDescent="0.3">
      <c r="A99" s="2"/>
      <c r="B99" s="42"/>
      <c r="C99" s="2">
        <v>3</v>
      </c>
      <c r="D99" s="2" t="s">
        <v>70</v>
      </c>
      <c r="E99" s="4">
        <v>305</v>
      </c>
      <c r="F99" s="4">
        <v>47605.4</v>
      </c>
      <c r="G99" s="4">
        <v>3496.3</v>
      </c>
      <c r="H99" s="2">
        <v>3.4</v>
      </c>
      <c r="I99" s="2">
        <v>3600</v>
      </c>
      <c r="J99" s="2">
        <f t="shared" si="11"/>
        <v>125.8668</v>
      </c>
      <c r="K99" s="2">
        <v>4470.41</v>
      </c>
      <c r="L99" s="18">
        <f t="shared" si="12"/>
        <v>74.62124431803278</v>
      </c>
      <c r="M99" s="2">
        <v>4319.3</v>
      </c>
      <c r="N99" s="9">
        <f t="shared" si="13"/>
        <v>763.53460360655743</v>
      </c>
      <c r="O99" s="2"/>
      <c r="P99" s="2"/>
      <c r="Q99" s="4"/>
      <c r="R99" s="4"/>
      <c r="S99" s="4"/>
    </row>
    <row r="100" spans="1:19" x14ac:dyDescent="0.3">
      <c r="A100" s="2"/>
      <c r="B100" s="42"/>
      <c r="C100" s="2">
        <v>4</v>
      </c>
      <c r="D100" s="2" t="s">
        <v>70</v>
      </c>
      <c r="E100" s="4">
        <v>305</v>
      </c>
      <c r="F100" s="4">
        <v>47605.4</v>
      </c>
      <c r="G100" s="4">
        <v>3496.3</v>
      </c>
      <c r="H100" s="2">
        <v>3.4</v>
      </c>
      <c r="I100" s="2">
        <v>3600</v>
      </c>
      <c r="J100" s="2">
        <f t="shared" si="11"/>
        <v>125.8668</v>
      </c>
      <c r="K100" s="2">
        <f>K99</f>
        <v>4470.41</v>
      </c>
      <c r="L100" s="18">
        <f t="shared" si="12"/>
        <v>74.62124431803278</v>
      </c>
      <c r="M100" s="2">
        <f>M99</f>
        <v>4319.3</v>
      </c>
      <c r="N100" s="9">
        <f t="shared" si="13"/>
        <v>763.53460360655743</v>
      </c>
      <c r="O100" s="2"/>
      <c r="P100" s="2"/>
      <c r="Q100" s="4"/>
      <c r="R100" s="4"/>
      <c r="S100" s="4"/>
    </row>
    <row r="101" spans="1:19" x14ac:dyDescent="0.3">
      <c r="A101" s="2"/>
      <c r="B101" s="42"/>
      <c r="C101" s="2">
        <v>5</v>
      </c>
      <c r="D101" s="2" t="s">
        <v>70</v>
      </c>
      <c r="E101" s="4">
        <v>305</v>
      </c>
      <c r="F101" s="4">
        <v>47605.4</v>
      </c>
      <c r="G101" s="4">
        <v>3496.3</v>
      </c>
      <c r="H101" s="2">
        <v>3.4</v>
      </c>
      <c r="I101" s="2">
        <v>3600</v>
      </c>
      <c r="J101" s="2">
        <f t="shared" si="11"/>
        <v>125.8668</v>
      </c>
      <c r="K101" s="2">
        <f>K98</f>
        <v>4351.46</v>
      </c>
      <c r="L101" s="18">
        <f t="shared" si="12"/>
        <v>75.984801318032794</v>
      </c>
      <c r="M101" s="2">
        <f>M98</f>
        <v>4175.12</v>
      </c>
      <c r="N101" s="9">
        <f t="shared" si="13"/>
        <v>780.06235881967211</v>
      </c>
      <c r="O101" s="2"/>
      <c r="P101" s="2"/>
      <c r="Q101" s="4"/>
      <c r="R101" s="4"/>
      <c r="S101" s="4"/>
    </row>
    <row r="102" spans="1:19" ht="15" thickBot="1" x14ac:dyDescent="0.35">
      <c r="A102" s="2"/>
      <c r="B102" s="43"/>
      <c r="C102" s="11">
        <v>6</v>
      </c>
      <c r="D102" s="11" t="s">
        <v>70</v>
      </c>
      <c r="E102" s="24">
        <v>305</v>
      </c>
      <c r="F102" s="24">
        <v>47605.4</v>
      </c>
      <c r="G102" s="24">
        <v>3496.3</v>
      </c>
      <c r="H102" s="11">
        <v>3.4</v>
      </c>
      <c r="I102" s="11">
        <v>3600</v>
      </c>
      <c r="J102" s="11">
        <f t="shared" si="11"/>
        <v>125.8668</v>
      </c>
      <c r="K102" s="11">
        <f>K97</f>
        <v>4482.1400000000003</v>
      </c>
      <c r="L102" s="25">
        <f t="shared" si="12"/>
        <v>74.486780059016382</v>
      </c>
      <c r="M102" s="11">
        <f>M97</f>
        <v>2366.86</v>
      </c>
      <c r="N102" s="12">
        <f t="shared" si="13"/>
        <v>987.34824203278686</v>
      </c>
      <c r="O102" s="2"/>
      <c r="P102" s="2"/>
      <c r="Q102" s="4"/>
      <c r="R102" s="4"/>
      <c r="S102" s="4"/>
    </row>
    <row r="103" spans="1:19" x14ac:dyDescent="0.3">
      <c r="A103" s="2"/>
      <c r="B103" s="41" t="s">
        <v>16</v>
      </c>
      <c r="C103" s="20">
        <v>1</v>
      </c>
      <c r="D103" s="20" t="s">
        <v>70</v>
      </c>
      <c r="E103" s="21">
        <v>305</v>
      </c>
      <c r="F103" s="21">
        <v>47605.4</v>
      </c>
      <c r="G103" s="21">
        <v>3496.3</v>
      </c>
      <c r="H103" s="20">
        <v>3.4</v>
      </c>
      <c r="I103" s="20">
        <v>3600</v>
      </c>
      <c r="J103" s="20">
        <f t="shared" si="11"/>
        <v>125.8668</v>
      </c>
      <c r="K103" s="20">
        <v>4144.99</v>
      </c>
      <c r="L103" s="22">
        <f t="shared" si="12"/>
        <v>78.351624468852464</v>
      </c>
      <c r="M103" s="20">
        <v>2218.09</v>
      </c>
      <c r="N103" s="23">
        <f t="shared" si="13"/>
        <v>1004.402161737705</v>
      </c>
      <c r="O103" s="2"/>
      <c r="P103" s="2"/>
      <c r="Q103" s="2"/>
    </row>
    <row r="104" spans="1:19" x14ac:dyDescent="0.3">
      <c r="A104" s="2"/>
      <c r="B104" s="42"/>
      <c r="C104" s="2">
        <v>2</v>
      </c>
      <c r="D104" s="2" t="s">
        <v>70</v>
      </c>
      <c r="E104" s="4">
        <v>305</v>
      </c>
      <c r="F104" s="4">
        <v>47605.4</v>
      </c>
      <c r="G104" s="4">
        <v>3496.3</v>
      </c>
      <c r="H104" s="2">
        <v>3.4</v>
      </c>
      <c r="I104" s="2">
        <v>3600</v>
      </c>
      <c r="J104" s="2">
        <f t="shared" si="11"/>
        <v>125.8668</v>
      </c>
      <c r="K104" s="2">
        <v>4049.12</v>
      </c>
      <c r="L104" s="18">
        <f t="shared" si="12"/>
        <v>79.450608996721314</v>
      </c>
      <c r="M104" s="2">
        <v>3882.96</v>
      </c>
      <c r="N104" s="9">
        <f t="shared" si="13"/>
        <v>813.55347383606556</v>
      </c>
      <c r="O104" s="2"/>
      <c r="P104" s="2"/>
      <c r="Q104" s="2"/>
    </row>
    <row r="105" spans="1:19" x14ac:dyDescent="0.3">
      <c r="A105" s="2"/>
      <c r="B105" s="42"/>
      <c r="C105" s="2">
        <v>3</v>
      </c>
      <c r="D105" s="2" t="s">
        <v>70</v>
      </c>
      <c r="E105" s="4">
        <v>305</v>
      </c>
      <c r="F105" s="4">
        <v>47605.4</v>
      </c>
      <c r="G105" s="4">
        <v>3496.3</v>
      </c>
      <c r="H105" s="2">
        <v>3.4</v>
      </c>
      <c r="I105" s="2">
        <v>3600</v>
      </c>
      <c r="J105" s="2">
        <f t="shared" si="11"/>
        <v>125.8668</v>
      </c>
      <c r="K105" s="2">
        <v>4170.29</v>
      </c>
      <c r="L105" s="18">
        <f t="shared" si="12"/>
        <v>78.061603518032783</v>
      </c>
      <c r="M105" s="2">
        <v>4029.07</v>
      </c>
      <c r="N105" s="9">
        <f t="shared" si="13"/>
        <v>796.80447734426241</v>
      </c>
      <c r="O105" s="2"/>
      <c r="P105" s="2"/>
      <c r="Q105" s="2"/>
    </row>
    <row r="106" spans="1:19" x14ac:dyDescent="0.3">
      <c r="A106" s="2"/>
      <c r="B106" s="42"/>
      <c r="C106" s="2">
        <v>4</v>
      </c>
      <c r="D106" s="2" t="s">
        <v>70</v>
      </c>
      <c r="E106" s="4">
        <v>305</v>
      </c>
      <c r="F106" s="4">
        <v>47605.4</v>
      </c>
      <c r="G106" s="4">
        <v>3496.3</v>
      </c>
      <c r="H106" s="2">
        <v>3.4</v>
      </c>
      <c r="I106" s="2">
        <v>3600</v>
      </c>
      <c r="J106" s="2">
        <f t="shared" si="11"/>
        <v>125.8668</v>
      </c>
      <c r="K106" s="2">
        <f>K105</f>
        <v>4170.29</v>
      </c>
      <c r="L106" s="18">
        <f t="shared" si="12"/>
        <v>78.061603518032783</v>
      </c>
      <c r="M106" s="2">
        <f>M105</f>
        <v>4029.07</v>
      </c>
      <c r="N106" s="9">
        <f t="shared" si="13"/>
        <v>796.80447734426241</v>
      </c>
      <c r="O106" s="2"/>
      <c r="P106" s="2"/>
      <c r="Q106" s="2"/>
    </row>
    <row r="107" spans="1:19" x14ac:dyDescent="0.3">
      <c r="A107" s="2"/>
      <c r="B107" s="42"/>
      <c r="C107" s="2">
        <v>5</v>
      </c>
      <c r="D107" s="2" t="s">
        <v>70</v>
      </c>
      <c r="E107" s="4">
        <v>305</v>
      </c>
      <c r="F107" s="4">
        <v>47605.4</v>
      </c>
      <c r="G107" s="4">
        <v>3496.3</v>
      </c>
      <c r="H107" s="2">
        <v>3.4</v>
      </c>
      <c r="I107" s="2">
        <v>3600</v>
      </c>
      <c r="J107" s="2">
        <f t="shared" si="11"/>
        <v>125.8668</v>
      </c>
      <c r="K107" s="2">
        <f>K104</f>
        <v>4049.12</v>
      </c>
      <c r="L107" s="18">
        <f t="shared" si="12"/>
        <v>79.450608996721314</v>
      </c>
      <c r="M107" s="2">
        <f>M104</f>
        <v>3882.96</v>
      </c>
      <c r="N107" s="9">
        <f t="shared" si="13"/>
        <v>813.55347383606556</v>
      </c>
      <c r="O107" s="2"/>
      <c r="P107" s="2"/>
      <c r="Q107" s="2"/>
    </row>
    <row r="108" spans="1:19" ht="15" thickBot="1" x14ac:dyDescent="0.35">
      <c r="A108" s="2"/>
      <c r="B108" s="43"/>
      <c r="C108" s="11">
        <v>6</v>
      </c>
      <c r="D108" s="11" t="s">
        <v>70</v>
      </c>
      <c r="E108" s="24">
        <v>305</v>
      </c>
      <c r="F108" s="24">
        <v>47605.4</v>
      </c>
      <c r="G108" s="24">
        <v>3496.3</v>
      </c>
      <c r="H108" s="11">
        <v>3.4</v>
      </c>
      <c r="I108" s="11">
        <v>3600</v>
      </c>
      <c r="J108" s="11">
        <f t="shared" si="11"/>
        <v>125.8668</v>
      </c>
      <c r="K108" s="11">
        <f>K103</f>
        <v>4144.99</v>
      </c>
      <c r="L108" s="25">
        <f t="shared" si="12"/>
        <v>78.351624468852464</v>
      </c>
      <c r="M108" s="11">
        <f>M103</f>
        <v>2218.09</v>
      </c>
      <c r="N108" s="12">
        <f t="shared" si="13"/>
        <v>1004.402161737705</v>
      </c>
      <c r="O108" s="2"/>
      <c r="P108" s="2"/>
      <c r="Q108" s="2"/>
    </row>
    <row r="109" spans="1:19" x14ac:dyDescent="0.3">
      <c r="A109" s="2"/>
      <c r="B109" s="41" t="s">
        <v>17</v>
      </c>
      <c r="C109" s="20">
        <v>1</v>
      </c>
      <c r="D109" s="20" t="s">
        <v>70</v>
      </c>
      <c r="E109" s="21">
        <v>305</v>
      </c>
      <c r="F109" s="21">
        <v>47605.4</v>
      </c>
      <c r="G109" s="21">
        <v>3496.3</v>
      </c>
      <c r="H109" s="20">
        <v>3.4</v>
      </c>
      <c r="I109" s="20">
        <v>3600</v>
      </c>
      <c r="J109" s="20">
        <f t="shared" si="11"/>
        <v>125.8668</v>
      </c>
      <c r="K109" s="20">
        <v>3782.12</v>
      </c>
      <c r="L109" s="22">
        <f t="shared" si="12"/>
        <v>82.511304406557372</v>
      </c>
      <c r="M109" s="20">
        <v>2064.54</v>
      </c>
      <c r="N109" s="23">
        <f t="shared" si="13"/>
        <v>1022.0040261639346</v>
      </c>
      <c r="O109" s="4"/>
      <c r="P109" s="4"/>
      <c r="Q109" s="4"/>
    </row>
    <row r="110" spans="1:19" x14ac:dyDescent="0.3">
      <c r="A110" s="2"/>
      <c r="B110" s="42"/>
      <c r="C110" s="2">
        <v>2</v>
      </c>
      <c r="D110" s="2" t="s">
        <v>70</v>
      </c>
      <c r="E110" s="4">
        <v>305</v>
      </c>
      <c r="F110" s="4">
        <v>47605.4</v>
      </c>
      <c r="G110" s="4">
        <v>3496.3</v>
      </c>
      <c r="H110" s="2">
        <v>3.4</v>
      </c>
      <c r="I110" s="2">
        <v>3600</v>
      </c>
      <c r="J110" s="2">
        <f t="shared" si="11"/>
        <v>125.8668</v>
      </c>
      <c r="K110" s="2">
        <v>3755.93</v>
      </c>
      <c r="L110" s="18">
        <f t="shared" si="12"/>
        <v>82.811527675409835</v>
      </c>
      <c r="M110" s="2">
        <v>3595.74</v>
      </c>
      <c r="N110" s="9">
        <f t="shared" si="13"/>
        <v>846.47830288524585</v>
      </c>
      <c r="O110" s="4"/>
      <c r="P110" s="4"/>
      <c r="Q110" s="4"/>
    </row>
    <row r="111" spans="1:19" x14ac:dyDescent="0.3">
      <c r="A111" s="2"/>
      <c r="B111" s="42"/>
      <c r="C111" s="2">
        <v>3</v>
      </c>
      <c r="D111" s="2" t="s">
        <v>70</v>
      </c>
      <c r="E111" s="4">
        <v>305</v>
      </c>
      <c r="F111" s="4">
        <v>47605.4</v>
      </c>
      <c r="G111" s="4">
        <v>3496.3</v>
      </c>
      <c r="H111" s="2">
        <v>3.4</v>
      </c>
      <c r="I111" s="2">
        <v>3600</v>
      </c>
      <c r="J111" s="2">
        <f t="shared" si="11"/>
        <v>125.8668</v>
      </c>
      <c r="K111" s="2">
        <v>3869.72</v>
      </c>
      <c r="L111" s="18">
        <f t="shared" si="12"/>
        <v>81.507121193442629</v>
      </c>
      <c r="M111" s="2">
        <v>3738.69</v>
      </c>
      <c r="N111" s="9">
        <f t="shared" si="13"/>
        <v>830.09154599999999</v>
      </c>
      <c r="O111" s="4"/>
      <c r="P111" s="4"/>
      <c r="Q111" s="4"/>
    </row>
    <row r="112" spans="1:19" x14ac:dyDescent="0.3">
      <c r="A112" s="2"/>
      <c r="B112" s="42"/>
      <c r="C112" s="2">
        <v>4</v>
      </c>
      <c r="D112" s="2" t="s">
        <v>70</v>
      </c>
      <c r="E112" s="4">
        <v>305</v>
      </c>
      <c r="F112" s="4">
        <v>47605.4</v>
      </c>
      <c r="G112" s="4">
        <v>3496.3</v>
      </c>
      <c r="H112" s="2">
        <v>3.4</v>
      </c>
      <c r="I112" s="2">
        <v>3600</v>
      </c>
      <c r="J112" s="2">
        <f t="shared" si="11"/>
        <v>125.8668</v>
      </c>
      <c r="K112" s="2">
        <f>K111</f>
        <v>3869.72</v>
      </c>
      <c r="L112" s="18">
        <f t="shared" si="12"/>
        <v>81.507121193442629</v>
      </c>
      <c r="M112" s="2">
        <f>M111</f>
        <v>3738.69</v>
      </c>
      <c r="N112" s="9">
        <f t="shared" si="13"/>
        <v>830.09154599999999</v>
      </c>
      <c r="O112" s="4"/>
      <c r="P112" s="4"/>
      <c r="Q112" s="4"/>
    </row>
    <row r="113" spans="1:17" x14ac:dyDescent="0.3">
      <c r="A113" s="2"/>
      <c r="B113" s="42"/>
      <c r="C113" s="2">
        <v>5</v>
      </c>
      <c r="D113" s="2" t="s">
        <v>70</v>
      </c>
      <c r="E113" s="4">
        <v>305</v>
      </c>
      <c r="F113" s="4">
        <v>47605.4</v>
      </c>
      <c r="G113" s="4">
        <v>3496.3</v>
      </c>
      <c r="H113" s="2">
        <v>3.4</v>
      </c>
      <c r="I113" s="2">
        <v>3600</v>
      </c>
      <c r="J113" s="2">
        <f t="shared" si="11"/>
        <v>125.8668</v>
      </c>
      <c r="K113" s="2">
        <f>K110</f>
        <v>3755.93</v>
      </c>
      <c r="L113" s="18">
        <f t="shared" si="12"/>
        <v>82.811527675409835</v>
      </c>
      <c r="M113" s="2">
        <f>M110</f>
        <v>3595.74</v>
      </c>
      <c r="N113" s="9">
        <f t="shared" si="13"/>
        <v>846.47830288524585</v>
      </c>
      <c r="O113" s="4"/>
      <c r="P113" s="4"/>
      <c r="Q113" s="4"/>
    </row>
    <row r="114" spans="1:17" ht="15" thickBot="1" x14ac:dyDescent="0.35">
      <c r="A114" s="2"/>
      <c r="B114" s="43"/>
      <c r="C114" s="11">
        <v>6</v>
      </c>
      <c r="D114" s="11" t="s">
        <v>70</v>
      </c>
      <c r="E114" s="24">
        <v>305</v>
      </c>
      <c r="F114" s="24">
        <v>47605.4</v>
      </c>
      <c r="G114" s="24">
        <v>3496.3</v>
      </c>
      <c r="H114" s="11">
        <v>3.4</v>
      </c>
      <c r="I114" s="11">
        <v>3600</v>
      </c>
      <c r="J114" s="11">
        <f t="shared" si="11"/>
        <v>125.8668</v>
      </c>
      <c r="K114" s="11">
        <f>K109</f>
        <v>3782.12</v>
      </c>
      <c r="L114" s="25">
        <f t="shared" si="12"/>
        <v>82.511304406557372</v>
      </c>
      <c r="M114" s="11">
        <f>M109</f>
        <v>2064.54</v>
      </c>
      <c r="N114" s="12">
        <f t="shared" si="13"/>
        <v>1022.0040261639346</v>
      </c>
      <c r="O114" s="4"/>
      <c r="P114" s="4"/>
      <c r="Q114" s="4"/>
    </row>
    <row r="115" spans="1:17" x14ac:dyDescent="0.3">
      <c r="A115" s="2"/>
      <c r="B115" s="41" t="s">
        <v>19</v>
      </c>
      <c r="C115" s="20">
        <v>1</v>
      </c>
      <c r="D115" s="20" t="s">
        <v>57</v>
      </c>
      <c r="E115" s="21">
        <v>273.3</v>
      </c>
      <c r="F115" s="21">
        <v>43383.1</v>
      </c>
      <c r="G115" s="21">
        <v>3160.3</v>
      </c>
      <c r="H115" s="20">
        <v>3.4</v>
      </c>
      <c r="I115" s="20">
        <v>3600</v>
      </c>
      <c r="J115" s="20">
        <f t="shared" ref="J115:J120" si="14">G115*I115/10^5</f>
        <v>113.77079999999999</v>
      </c>
      <c r="K115" s="20">
        <v>3416.64</v>
      </c>
      <c r="L115" s="22">
        <f t="shared" si="12"/>
        <v>74.262540241492871</v>
      </c>
      <c r="M115" s="20">
        <v>1908.3</v>
      </c>
      <c r="N115" s="23">
        <f t="shared" si="13"/>
        <v>917.04204720087819</v>
      </c>
      <c r="O115" s="2"/>
    </row>
    <row r="116" spans="1:17" x14ac:dyDescent="0.3">
      <c r="A116" s="2"/>
      <c r="B116" s="42"/>
      <c r="C116" s="2">
        <v>2</v>
      </c>
      <c r="D116" s="2" t="s">
        <v>57</v>
      </c>
      <c r="E116" s="4">
        <v>273.3</v>
      </c>
      <c r="F116" s="4">
        <v>43383.1</v>
      </c>
      <c r="G116" s="4">
        <v>3160.3</v>
      </c>
      <c r="H116" s="2">
        <v>3.4</v>
      </c>
      <c r="I116" s="2">
        <v>3600</v>
      </c>
      <c r="J116" s="2">
        <f t="shared" si="14"/>
        <v>113.77079999999999</v>
      </c>
      <c r="K116" s="2">
        <v>3467.43</v>
      </c>
      <c r="L116" s="18">
        <f t="shared" si="12"/>
        <v>73.675230922063676</v>
      </c>
      <c r="M116" s="2">
        <v>3311.19</v>
      </c>
      <c r="N116" s="9">
        <f t="shared" si="13"/>
        <v>754.81909560922054</v>
      </c>
      <c r="O116" s="2"/>
    </row>
    <row r="117" spans="1:17" x14ac:dyDescent="0.3">
      <c r="A117" s="2"/>
      <c r="B117" s="42"/>
      <c r="C117" s="2">
        <v>3</v>
      </c>
      <c r="D117" s="2" t="s">
        <v>57</v>
      </c>
      <c r="E117" s="4">
        <v>273.3</v>
      </c>
      <c r="F117" s="4">
        <v>43383.1</v>
      </c>
      <c r="G117" s="4">
        <v>3160.3</v>
      </c>
      <c r="H117" s="2">
        <v>3.4</v>
      </c>
      <c r="I117" s="2">
        <v>3600</v>
      </c>
      <c r="J117" s="2">
        <f t="shared" si="14"/>
        <v>113.77079999999999</v>
      </c>
      <c r="K117" s="2">
        <v>3569.24</v>
      </c>
      <c r="L117" s="18">
        <f t="shared" si="12"/>
        <v>72.497952682034395</v>
      </c>
      <c r="M117" s="2">
        <v>3448.32</v>
      </c>
      <c r="N117" s="9">
        <f t="shared" si="13"/>
        <v>738.96209088913292</v>
      </c>
      <c r="O117" s="2"/>
    </row>
    <row r="118" spans="1:17" x14ac:dyDescent="0.3">
      <c r="A118" s="2"/>
      <c r="B118" s="42"/>
      <c r="C118" s="2">
        <v>4</v>
      </c>
      <c r="D118" s="2" t="s">
        <v>57</v>
      </c>
      <c r="E118" s="4">
        <v>273.3</v>
      </c>
      <c r="F118" s="4">
        <v>43383.1</v>
      </c>
      <c r="G118" s="4">
        <v>3160.3</v>
      </c>
      <c r="H118" s="2">
        <v>3.4</v>
      </c>
      <c r="I118" s="2">
        <v>3600</v>
      </c>
      <c r="J118" s="2">
        <f t="shared" si="14"/>
        <v>113.77079999999999</v>
      </c>
      <c r="K118" s="2">
        <f>K117</f>
        <v>3569.24</v>
      </c>
      <c r="L118" s="18">
        <f t="shared" si="12"/>
        <v>72.497952682034395</v>
      </c>
      <c r="M118" s="2">
        <f>M117</f>
        <v>3448.32</v>
      </c>
      <c r="N118" s="9">
        <f t="shared" si="13"/>
        <v>738.96209088913292</v>
      </c>
      <c r="O118" s="2"/>
    </row>
    <row r="119" spans="1:17" x14ac:dyDescent="0.3">
      <c r="A119" s="2"/>
      <c r="B119" s="42"/>
      <c r="C119" s="2">
        <v>5</v>
      </c>
      <c r="D119" s="2" t="s">
        <v>57</v>
      </c>
      <c r="E119" s="4">
        <v>273.3</v>
      </c>
      <c r="F119" s="4">
        <v>43383.1</v>
      </c>
      <c r="G119" s="4">
        <v>3160.3</v>
      </c>
      <c r="H119" s="2">
        <v>3.4</v>
      </c>
      <c r="I119" s="2">
        <v>3600</v>
      </c>
      <c r="J119" s="2">
        <f t="shared" si="14"/>
        <v>113.77079999999999</v>
      </c>
      <c r="K119" s="2">
        <f>K116</f>
        <v>3467.43</v>
      </c>
      <c r="L119" s="18">
        <f t="shared" si="12"/>
        <v>73.675230922063676</v>
      </c>
      <c r="M119" s="2">
        <f>M116</f>
        <v>3311.19</v>
      </c>
      <c r="N119" s="9">
        <f t="shared" si="13"/>
        <v>754.81909560922054</v>
      </c>
      <c r="O119" s="2"/>
    </row>
    <row r="120" spans="1:17" ht="15" thickBot="1" x14ac:dyDescent="0.35">
      <c r="A120" s="2"/>
      <c r="B120" s="43"/>
      <c r="C120" s="11">
        <v>6</v>
      </c>
      <c r="D120" s="11" t="s">
        <v>57</v>
      </c>
      <c r="E120" s="24">
        <v>273.3</v>
      </c>
      <c r="F120" s="24">
        <v>43383.1</v>
      </c>
      <c r="G120" s="24">
        <v>3160.3</v>
      </c>
      <c r="H120" s="11">
        <v>3.4</v>
      </c>
      <c r="I120" s="11">
        <v>3600</v>
      </c>
      <c r="J120" s="11">
        <f t="shared" si="14"/>
        <v>113.77079999999999</v>
      </c>
      <c r="K120" s="11">
        <f>K115</f>
        <v>3416.64</v>
      </c>
      <c r="L120" s="25">
        <f t="shared" si="12"/>
        <v>74.262540241492871</v>
      </c>
      <c r="M120" s="11">
        <f>M115</f>
        <v>1908.3</v>
      </c>
      <c r="N120" s="12">
        <f t="shared" si="13"/>
        <v>917.04204720087819</v>
      </c>
      <c r="O120" s="2"/>
    </row>
    <row r="121" spans="1:17" x14ac:dyDescent="0.3">
      <c r="A121" s="2"/>
      <c r="B121" s="41" t="s">
        <v>20</v>
      </c>
      <c r="C121" s="20">
        <v>1</v>
      </c>
      <c r="D121" s="20" t="s">
        <v>57</v>
      </c>
      <c r="E121" s="21">
        <v>273.3</v>
      </c>
      <c r="F121" s="21">
        <v>43383.1</v>
      </c>
      <c r="G121" s="21">
        <v>3160.3</v>
      </c>
      <c r="H121" s="20">
        <v>3.4</v>
      </c>
      <c r="I121" s="20">
        <v>3600</v>
      </c>
      <c r="J121" s="20">
        <f t="shared" si="11"/>
        <v>113.77079999999999</v>
      </c>
      <c r="K121" s="20">
        <v>3072.15</v>
      </c>
      <c r="L121" s="22">
        <f t="shared" si="12"/>
        <v>78.246044621295297</v>
      </c>
      <c r="M121" s="20">
        <v>1751.62</v>
      </c>
      <c r="N121" s="23">
        <f t="shared" si="13"/>
        <v>935.1597129162094</v>
      </c>
      <c r="O121" s="4"/>
      <c r="P121" s="4"/>
      <c r="Q121" s="4"/>
    </row>
    <row r="122" spans="1:17" x14ac:dyDescent="0.3">
      <c r="A122" s="2"/>
      <c r="B122" s="42"/>
      <c r="C122" s="2">
        <v>2</v>
      </c>
      <c r="D122" s="2" t="s">
        <v>57</v>
      </c>
      <c r="E122" s="4">
        <v>273.3</v>
      </c>
      <c r="F122" s="4">
        <v>43383.1</v>
      </c>
      <c r="G122" s="4">
        <v>3160.3</v>
      </c>
      <c r="H122" s="2">
        <v>3.4</v>
      </c>
      <c r="I122" s="2">
        <v>3600</v>
      </c>
      <c r="J122" s="2">
        <f t="shared" si="11"/>
        <v>113.77079999999999</v>
      </c>
      <c r="K122" s="2">
        <v>3178.48</v>
      </c>
      <c r="L122" s="18">
        <f t="shared" si="12"/>
        <v>77.016499436516654</v>
      </c>
      <c r="M122" s="2">
        <v>3028.95</v>
      </c>
      <c r="N122" s="9">
        <f t="shared" si="13"/>
        <v>787.45587102085608</v>
      </c>
      <c r="O122" s="4"/>
      <c r="P122" s="4"/>
      <c r="Q122" s="4"/>
    </row>
    <row r="123" spans="1:17" x14ac:dyDescent="0.3">
      <c r="A123" s="2"/>
      <c r="B123" s="42"/>
      <c r="C123" s="2">
        <v>3</v>
      </c>
      <c r="D123" s="2" t="s">
        <v>57</v>
      </c>
      <c r="E123" s="4">
        <v>273.3</v>
      </c>
      <c r="F123" s="4">
        <v>43383.1</v>
      </c>
      <c r="G123" s="4">
        <v>3160.3</v>
      </c>
      <c r="H123" s="2">
        <v>3.4</v>
      </c>
      <c r="I123" s="2">
        <v>3600</v>
      </c>
      <c r="J123" s="2">
        <f t="shared" si="11"/>
        <v>113.77079999999999</v>
      </c>
      <c r="K123" s="2">
        <v>3269.88</v>
      </c>
      <c r="L123" s="18">
        <f t="shared" si="12"/>
        <v>75.95959705817782</v>
      </c>
      <c r="M123" s="2">
        <v>3159.07</v>
      </c>
      <c r="N123" s="9">
        <f t="shared" si="13"/>
        <v>772.40946648371755</v>
      </c>
      <c r="O123" s="4"/>
      <c r="P123" s="4"/>
      <c r="Q123" s="4"/>
    </row>
    <row r="124" spans="1:17" x14ac:dyDescent="0.3">
      <c r="A124" s="2"/>
      <c r="B124" s="42"/>
      <c r="C124" s="2">
        <v>4</v>
      </c>
      <c r="D124" s="2" t="s">
        <v>57</v>
      </c>
      <c r="E124" s="4">
        <v>273.3</v>
      </c>
      <c r="F124" s="4">
        <v>43383.1</v>
      </c>
      <c r="G124" s="4">
        <v>3160.3</v>
      </c>
      <c r="H124" s="2">
        <v>3.4</v>
      </c>
      <c r="I124" s="2">
        <v>3600</v>
      </c>
      <c r="J124" s="2">
        <f t="shared" si="11"/>
        <v>113.77079999999999</v>
      </c>
      <c r="K124" s="2">
        <f>K123</f>
        <v>3269.88</v>
      </c>
      <c r="L124" s="18">
        <f t="shared" si="12"/>
        <v>75.95959705817782</v>
      </c>
      <c r="M124" s="2">
        <f>M123</f>
        <v>3159.07</v>
      </c>
      <c r="N124" s="9">
        <f t="shared" si="13"/>
        <v>772.40946648371755</v>
      </c>
      <c r="O124" s="4"/>
      <c r="P124" s="4"/>
      <c r="Q124" s="4"/>
    </row>
    <row r="125" spans="1:17" x14ac:dyDescent="0.3">
      <c r="A125" s="2"/>
      <c r="B125" s="42"/>
      <c r="C125" s="2">
        <v>5</v>
      </c>
      <c r="D125" s="2" t="s">
        <v>57</v>
      </c>
      <c r="E125" s="4">
        <v>273.3</v>
      </c>
      <c r="F125" s="4">
        <v>43383.1</v>
      </c>
      <c r="G125" s="4">
        <v>3160.3</v>
      </c>
      <c r="H125" s="2">
        <v>3.4</v>
      </c>
      <c r="I125" s="2">
        <v>3600</v>
      </c>
      <c r="J125" s="2">
        <f t="shared" si="11"/>
        <v>113.77079999999999</v>
      </c>
      <c r="K125" s="2">
        <f>K122</f>
        <v>3178.48</v>
      </c>
      <c r="L125" s="18">
        <f t="shared" si="12"/>
        <v>77.016499436516654</v>
      </c>
      <c r="M125" s="2">
        <f>M122</f>
        <v>3028.95</v>
      </c>
      <c r="N125" s="9">
        <f t="shared" si="13"/>
        <v>787.45587102085608</v>
      </c>
      <c r="O125" s="4"/>
      <c r="P125" s="4"/>
      <c r="Q125" s="4"/>
    </row>
    <row r="126" spans="1:17" ht="15" thickBot="1" x14ac:dyDescent="0.35">
      <c r="A126" s="2"/>
      <c r="B126" s="43"/>
      <c r="C126" s="11">
        <v>6</v>
      </c>
      <c r="D126" s="11" t="s">
        <v>57</v>
      </c>
      <c r="E126" s="24">
        <v>273.3</v>
      </c>
      <c r="F126" s="24">
        <v>43383.1</v>
      </c>
      <c r="G126" s="24">
        <v>3160.3</v>
      </c>
      <c r="H126" s="11">
        <v>3.4</v>
      </c>
      <c r="I126" s="11">
        <v>3600</v>
      </c>
      <c r="J126" s="11">
        <f t="shared" si="11"/>
        <v>113.77079999999999</v>
      </c>
      <c r="K126" s="11">
        <f>K121</f>
        <v>3072.15</v>
      </c>
      <c r="L126" s="25">
        <f t="shared" si="12"/>
        <v>78.246044621295297</v>
      </c>
      <c r="M126" s="11">
        <f>M121</f>
        <v>1751.62</v>
      </c>
      <c r="N126" s="12">
        <f t="shared" si="13"/>
        <v>935.1597129162094</v>
      </c>
      <c r="O126" s="4"/>
      <c r="P126" s="4"/>
      <c r="Q126" s="4"/>
    </row>
    <row r="127" spans="1:17" x14ac:dyDescent="0.3">
      <c r="A127" s="2"/>
      <c r="B127" s="41" t="s">
        <v>22</v>
      </c>
      <c r="C127" s="20">
        <v>1</v>
      </c>
      <c r="D127" s="20" t="s">
        <v>57</v>
      </c>
      <c r="E127" s="21">
        <v>273.3</v>
      </c>
      <c r="F127" s="21">
        <v>43383.1</v>
      </c>
      <c r="G127" s="21">
        <v>3160.3</v>
      </c>
      <c r="H127" s="20">
        <v>3.4</v>
      </c>
      <c r="I127" s="20">
        <v>3600</v>
      </c>
      <c r="J127" s="20">
        <f t="shared" si="11"/>
        <v>113.77079999999999</v>
      </c>
      <c r="K127" s="20">
        <v>2731.97</v>
      </c>
      <c r="L127" s="22">
        <f t="shared" si="12"/>
        <v>82.179710387852182</v>
      </c>
      <c r="M127" s="20">
        <v>1592.2</v>
      </c>
      <c r="N127" s="23">
        <f t="shared" si="13"/>
        <v>953.59421807537512</v>
      </c>
      <c r="O127" s="2"/>
      <c r="P127" s="2"/>
      <c r="Q127" s="2"/>
    </row>
    <row r="128" spans="1:17" x14ac:dyDescent="0.3">
      <c r="A128" s="2"/>
      <c r="B128" s="42"/>
      <c r="C128" s="2">
        <v>2</v>
      </c>
      <c r="D128" s="2" t="s">
        <v>57</v>
      </c>
      <c r="E128" s="4">
        <v>273.3</v>
      </c>
      <c r="F128" s="4">
        <v>43383.1</v>
      </c>
      <c r="G128" s="4">
        <v>3160.3</v>
      </c>
      <c r="H128" s="2">
        <v>3.4</v>
      </c>
      <c r="I128" s="2">
        <v>3600</v>
      </c>
      <c r="J128" s="2">
        <f t="shared" si="11"/>
        <v>113.77079999999999</v>
      </c>
      <c r="K128" s="2">
        <v>2889.78</v>
      </c>
      <c r="L128" s="18">
        <f t="shared" si="12"/>
        <v>80.354877080131729</v>
      </c>
      <c r="M128" s="2">
        <v>2749.41</v>
      </c>
      <c r="N128" s="9">
        <f t="shared" si="13"/>
        <v>819.7804323819978</v>
      </c>
      <c r="O128" s="2"/>
      <c r="P128" s="2"/>
      <c r="Q128" s="2"/>
    </row>
    <row r="129" spans="1:17" x14ac:dyDescent="0.3">
      <c r="A129" s="2"/>
      <c r="B129" s="42"/>
      <c r="C129" s="2">
        <v>3</v>
      </c>
      <c r="D129" s="2" t="s">
        <v>57</v>
      </c>
      <c r="E129" s="4">
        <v>273.3</v>
      </c>
      <c r="F129" s="4">
        <v>43383.1</v>
      </c>
      <c r="G129" s="4">
        <v>3160.3</v>
      </c>
      <c r="H129" s="2">
        <v>3.4</v>
      </c>
      <c r="I129" s="2">
        <v>3600</v>
      </c>
      <c r="J129" s="2">
        <f t="shared" si="11"/>
        <v>113.77079999999999</v>
      </c>
      <c r="K129" s="2">
        <v>2970.44</v>
      </c>
      <c r="L129" s="18">
        <f t="shared" si="12"/>
        <v>79.422166512989392</v>
      </c>
      <c r="M129" s="2">
        <v>2869.85</v>
      </c>
      <c r="N129" s="9">
        <f t="shared" si="13"/>
        <v>805.85337303329663</v>
      </c>
      <c r="O129" s="2"/>
      <c r="P129" s="2"/>
      <c r="Q129" s="2"/>
    </row>
    <row r="130" spans="1:17" x14ac:dyDescent="0.3">
      <c r="A130" s="2"/>
      <c r="B130" s="42"/>
      <c r="C130" s="2">
        <v>4</v>
      </c>
      <c r="D130" s="2" t="s">
        <v>57</v>
      </c>
      <c r="E130" s="4">
        <v>273.3</v>
      </c>
      <c r="F130" s="4">
        <v>43383.1</v>
      </c>
      <c r="G130" s="4">
        <v>3160.3</v>
      </c>
      <c r="H130" s="2">
        <v>3.4</v>
      </c>
      <c r="I130" s="2">
        <v>3600</v>
      </c>
      <c r="J130" s="2">
        <f t="shared" si="11"/>
        <v>113.77079999999999</v>
      </c>
      <c r="K130" s="2">
        <f>K129</f>
        <v>2970.44</v>
      </c>
      <c r="L130" s="18">
        <f t="shared" si="12"/>
        <v>79.422166512989392</v>
      </c>
      <c r="M130" s="2">
        <f>M129</f>
        <v>2869.85</v>
      </c>
      <c r="N130" s="9">
        <f t="shared" si="13"/>
        <v>805.85337303329663</v>
      </c>
      <c r="O130" s="2"/>
      <c r="P130" s="2"/>
      <c r="Q130" s="2"/>
    </row>
    <row r="131" spans="1:17" x14ac:dyDescent="0.3">
      <c r="A131" s="2"/>
      <c r="B131" s="42"/>
      <c r="C131" s="2">
        <v>5</v>
      </c>
      <c r="D131" s="2" t="s">
        <v>57</v>
      </c>
      <c r="E131" s="4">
        <v>273.3</v>
      </c>
      <c r="F131" s="4">
        <v>43383.1</v>
      </c>
      <c r="G131" s="4">
        <v>3160.3</v>
      </c>
      <c r="H131" s="2">
        <v>3.4</v>
      </c>
      <c r="I131" s="2">
        <v>3600</v>
      </c>
      <c r="J131" s="2">
        <f t="shared" si="11"/>
        <v>113.77079999999999</v>
      </c>
      <c r="K131" s="2">
        <f>K128</f>
        <v>2889.78</v>
      </c>
      <c r="L131" s="18">
        <f t="shared" si="12"/>
        <v>80.354877080131729</v>
      </c>
      <c r="M131" s="2">
        <f>M128</f>
        <v>2749.41</v>
      </c>
      <c r="N131" s="9">
        <f t="shared" si="13"/>
        <v>819.7804323819978</v>
      </c>
      <c r="O131" s="2"/>
      <c r="P131" s="2"/>
      <c r="Q131" s="2"/>
    </row>
    <row r="132" spans="1:17" ht="15" thickBot="1" x14ac:dyDescent="0.35">
      <c r="A132" s="2"/>
      <c r="B132" s="43"/>
      <c r="C132" s="11">
        <v>6</v>
      </c>
      <c r="D132" s="11" t="s">
        <v>57</v>
      </c>
      <c r="E132" s="24">
        <v>273.3</v>
      </c>
      <c r="F132" s="24">
        <v>43383.1</v>
      </c>
      <c r="G132" s="24">
        <v>3160.3</v>
      </c>
      <c r="H132" s="11">
        <v>3.4</v>
      </c>
      <c r="I132" s="11">
        <v>3600</v>
      </c>
      <c r="J132" s="11">
        <f t="shared" si="11"/>
        <v>113.77079999999999</v>
      </c>
      <c r="K132" s="11">
        <f>K127</f>
        <v>2731.97</v>
      </c>
      <c r="L132" s="25">
        <f t="shared" si="12"/>
        <v>82.179710387852182</v>
      </c>
      <c r="M132" s="11">
        <f>M127</f>
        <v>1592.2</v>
      </c>
      <c r="N132" s="12">
        <f t="shared" si="13"/>
        <v>953.59421807537512</v>
      </c>
      <c r="O132" s="2"/>
      <c r="P132" s="2"/>
      <c r="Q132" s="2"/>
    </row>
    <row r="133" spans="1:17" x14ac:dyDescent="0.3">
      <c r="A133" s="2"/>
      <c r="B133" s="41" t="s">
        <v>36</v>
      </c>
      <c r="C133" s="20">
        <v>1</v>
      </c>
      <c r="D133" s="20" t="s">
        <v>58</v>
      </c>
      <c r="E133" s="21">
        <v>246.7</v>
      </c>
      <c r="F133" s="21">
        <v>31931.8</v>
      </c>
      <c r="G133" s="21">
        <v>2575.3000000000002</v>
      </c>
      <c r="H133" s="20">
        <v>3.4</v>
      </c>
      <c r="I133" s="20">
        <v>3600</v>
      </c>
      <c r="J133" s="20">
        <f t="shared" si="11"/>
        <v>92.710800000000006</v>
      </c>
      <c r="K133" s="20">
        <v>2401.67</v>
      </c>
      <c r="L133" s="22">
        <f t="shared" si="12"/>
        <v>67.639779525739769</v>
      </c>
      <c r="M133" s="20">
        <v>1431.33</v>
      </c>
      <c r="N133" s="23">
        <f t="shared" si="13"/>
        <v>777.69153672476705</v>
      </c>
      <c r="O133" s="2"/>
      <c r="P133" s="2"/>
      <c r="Q133" s="4"/>
    </row>
    <row r="134" spans="1:17" x14ac:dyDescent="0.3">
      <c r="A134" s="2"/>
      <c r="B134" s="42"/>
      <c r="C134" s="2">
        <v>2</v>
      </c>
      <c r="D134" s="2" t="s">
        <v>58</v>
      </c>
      <c r="E134" s="4">
        <v>246.7</v>
      </c>
      <c r="F134" s="4">
        <v>31931.8</v>
      </c>
      <c r="G134" s="4">
        <v>2575.3000000000002</v>
      </c>
      <c r="H134" s="2">
        <v>3.4</v>
      </c>
      <c r="I134" s="2">
        <v>3600</v>
      </c>
      <c r="J134" s="2">
        <f t="shared" si="11"/>
        <v>92.710800000000006</v>
      </c>
      <c r="K134" s="2">
        <v>2602.0100000000002</v>
      </c>
      <c r="L134" s="18">
        <f t="shared" si="12"/>
        <v>65.548431321443047</v>
      </c>
      <c r="M134" s="2">
        <v>2471.36</v>
      </c>
      <c r="N134" s="9">
        <f t="shared" si="13"/>
        <v>669.12285982975277</v>
      </c>
      <c r="O134" s="2"/>
      <c r="P134" s="2"/>
      <c r="Q134" s="4"/>
    </row>
    <row r="135" spans="1:17" x14ac:dyDescent="0.3">
      <c r="A135" s="2"/>
      <c r="B135" s="42"/>
      <c r="C135" s="2">
        <v>3</v>
      </c>
      <c r="D135" s="2" t="s">
        <v>58</v>
      </c>
      <c r="E135" s="4">
        <v>246.7</v>
      </c>
      <c r="F135" s="4">
        <v>31931.8</v>
      </c>
      <c r="G135" s="4">
        <v>2575.3000000000002</v>
      </c>
      <c r="H135" s="2">
        <v>3.4</v>
      </c>
      <c r="I135" s="2">
        <v>3600</v>
      </c>
      <c r="J135" s="2">
        <f t="shared" si="11"/>
        <v>92.710800000000006</v>
      </c>
      <c r="K135" s="2">
        <v>2670.89</v>
      </c>
      <c r="L135" s="18">
        <f t="shared" si="12"/>
        <v>64.829393364410208</v>
      </c>
      <c r="M135" s="2">
        <v>2580.6</v>
      </c>
      <c r="N135" s="9">
        <f t="shared" si="13"/>
        <v>657.71930198621817</v>
      </c>
      <c r="O135" s="2"/>
      <c r="P135" s="2"/>
      <c r="Q135" s="4"/>
    </row>
    <row r="136" spans="1:17" x14ac:dyDescent="0.3">
      <c r="A136" s="2"/>
      <c r="B136" s="42"/>
      <c r="C136" s="2">
        <v>4</v>
      </c>
      <c r="D136" s="2" t="s">
        <v>58</v>
      </c>
      <c r="E136" s="4">
        <v>246.7</v>
      </c>
      <c r="F136" s="4">
        <v>31931.8</v>
      </c>
      <c r="G136" s="4">
        <v>2575.3000000000002</v>
      </c>
      <c r="H136" s="2">
        <v>3.4</v>
      </c>
      <c r="I136" s="2">
        <v>3600</v>
      </c>
      <c r="J136" s="2">
        <f t="shared" si="11"/>
        <v>92.710800000000006</v>
      </c>
      <c r="K136" s="2">
        <f>K135</f>
        <v>2670.89</v>
      </c>
      <c r="L136" s="18">
        <f t="shared" si="12"/>
        <v>64.829393364410208</v>
      </c>
      <c r="M136" s="2">
        <f>M135</f>
        <v>2580.6</v>
      </c>
      <c r="N136" s="9">
        <f t="shared" si="13"/>
        <v>657.71930198621817</v>
      </c>
      <c r="O136" s="2"/>
      <c r="P136" s="2"/>
      <c r="Q136" s="4"/>
    </row>
    <row r="137" spans="1:17" x14ac:dyDescent="0.3">
      <c r="A137" s="2"/>
      <c r="B137" s="42"/>
      <c r="C137" s="2">
        <v>5</v>
      </c>
      <c r="D137" s="2" t="s">
        <v>58</v>
      </c>
      <c r="E137" s="4">
        <v>246.7</v>
      </c>
      <c r="F137" s="4">
        <v>31931.8</v>
      </c>
      <c r="G137" s="4">
        <v>2575.3000000000002</v>
      </c>
      <c r="H137" s="2">
        <v>3.4</v>
      </c>
      <c r="I137" s="2">
        <v>3600</v>
      </c>
      <c r="J137" s="2">
        <f t="shared" si="11"/>
        <v>92.710800000000006</v>
      </c>
      <c r="K137" s="2">
        <f>K134</f>
        <v>2602.0100000000002</v>
      </c>
      <c r="L137" s="18">
        <f t="shared" si="12"/>
        <v>65.548431321443047</v>
      </c>
      <c r="M137" s="2">
        <f>M134</f>
        <v>2471.36</v>
      </c>
      <c r="N137" s="9">
        <f t="shared" si="13"/>
        <v>669.12285982975277</v>
      </c>
      <c r="O137" s="2"/>
      <c r="P137" s="2"/>
      <c r="Q137" s="4"/>
    </row>
    <row r="138" spans="1:17" ht="15" thickBot="1" x14ac:dyDescent="0.35">
      <c r="A138" s="2"/>
      <c r="B138" s="43"/>
      <c r="C138" s="11">
        <v>6</v>
      </c>
      <c r="D138" s="11" t="s">
        <v>58</v>
      </c>
      <c r="E138" s="24">
        <v>246.7</v>
      </c>
      <c r="F138" s="24">
        <v>31931.8</v>
      </c>
      <c r="G138" s="24">
        <v>2575.3000000000002</v>
      </c>
      <c r="H138" s="11">
        <v>3.4</v>
      </c>
      <c r="I138" s="11">
        <v>3600</v>
      </c>
      <c r="J138" s="11">
        <f t="shared" si="11"/>
        <v>92.710800000000006</v>
      </c>
      <c r="K138" s="11">
        <f>K133</f>
        <v>2401.67</v>
      </c>
      <c r="L138" s="25">
        <f t="shared" si="12"/>
        <v>67.639779525739769</v>
      </c>
      <c r="M138" s="11">
        <f>M133</f>
        <v>1431.33</v>
      </c>
      <c r="N138" s="12">
        <f t="shared" si="13"/>
        <v>777.69153672476705</v>
      </c>
      <c r="O138" s="2"/>
      <c r="P138" s="2"/>
      <c r="Q138" s="4"/>
    </row>
    <row r="139" spans="1:17" x14ac:dyDescent="0.3">
      <c r="A139" s="2"/>
      <c r="B139" s="41" t="s">
        <v>37</v>
      </c>
      <c r="C139" s="20">
        <v>1</v>
      </c>
      <c r="D139" s="20" t="s">
        <v>58</v>
      </c>
      <c r="E139" s="21">
        <v>246.7</v>
      </c>
      <c r="F139" s="21">
        <v>31931.8</v>
      </c>
      <c r="G139" s="21">
        <v>2575.3000000000002</v>
      </c>
      <c r="H139" s="20">
        <v>3.4</v>
      </c>
      <c r="I139" s="20">
        <v>3600</v>
      </c>
      <c r="J139" s="20">
        <f t="shared" si="11"/>
        <v>92.710800000000006</v>
      </c>
      <c r="K139" s="20">
        <v>2079.9</v>
      </c>
      <c r="L139" s="22">
        <f t="shared" si="12"/>
        <v>70.99873486015403</v>
      </c>
      <c r="M139" s="20">
        <v>1270.1199999999999</v>
      </c>
      <c r="N139" s="23">
        <f t="shared" si="13"/>
        <v>794.52024012971219</v>
      </c>
      <c r="O139" s="2"/>
      <c r="P139" s="2"/>
      <c r="Q139" s="2"/>
    </row>
    <row r="140" spans="1:17" x14ac:dyDescent="0.3">
      <c r="A140" s="2"/>
      <c r="B140" s="42"/>
      <c r="C140" s="2">
        <v>2</v>
      </c>
      <c r="D140" s="2" t="s">
        <v>58</v>
      </c>
      <c r="E140" s="4">
        <v>246.7</v>
      </c>
      <c r="F140" s="4">
        <v>31931.8</v>
      </c>
      <c r="G140" s="4">
        <v>2575.3000000000002</v>
      </c>
      <c r="H140" s="2">
        <v>3.4</v>
      </c>
      <c r="I140" s="2">
        <v>3600</v>
      </c>
      <c r="J140" s="2">
        <f t="shared" si="11"/>
        <v>92.710800000000006</v>
      </c>
      <c r="K140" s="2">
        <v>2318.23</v>
      </c>
      <c r="L140" s="18">
        <f t="shared" si="12"/>
        <v>68.510809246047828</v>
      </c>
      <c r="M140" s="2">
        <v>2196.35</v>
      </c>
      <c r="N140" s="9">
        <f t="shared" si="13"/>
        <v>697.83113923794087</v>
      </c>
      <c r="O140" s="2"/>
      <c r="P140" s="2"/>
      <c r="Q140" s="2"/>
    </row>
    <row r="141" spans="1:17" x14ac:dyDescent="0.3">
      <c r="A141" s="2"/>
      <c r="B141" s="42"/>
      <c r="C141" s="2">
        <v>3</v>
      </c>
      <c r="D141" s="2" t="s">
        <v>58</v>
      </c>
      <c r="E141" s="4">
        <v>246.7</v>
      </c>
      <c r="F141" s="4">
        <v>31931.8</v>
      </c>
      <c r="G141" s="4">
        <v>2575.3000000000002</v>
      </c>
      <c r="H141" s="2">
        <v>3.4</v>
      </c>
      <c r="I141" s="2">
        <v>3600</v>
      </c>
      <c r="J141" s="2">
        <f t="shared" si="11"/>
        <v>92.710800000000006</v>
      </c>
      <c r="K141" s="2">
        <v>2372.8200000000002</v>
      </c>
      <c r="L141" s="18">
        <f t="shared" si="12"/>
        <v>67.940944523713014</v>
      </c>
      <c r="M141" s="2">
        <v>2292.5300000000002</v>
      </c>
      <c r="N141" s="9">
        <f t="shared" si="13"/>
        <v>687.79091410620185</v>
      </c>
      <c r="O141" s="2"/>
      <c r="P141" s="2"/>
      <c r="Q141" s="2"/>
    </row>
    <row r="142" spans="1:17" x14ac:dyDescent="0.3">
      <c r="A142" s="2"/>
      <c r="B142" s="42"/>
      <c r="C142" s="2">
        <v>4</v>
      </c>
      <c r="D142" s="2" t="s">
        <v>58</v>
      </c>
      <c r="E142" s="4">
        <v>246.7</v>
      </c>
      <c r="F142" s="4">
        <v>31931.8</v>
      </c>
      <c r="G142" s="4">
        <v>2575.3000000000002</v>
      </c>
      <c r="H142" s="2">
        <v>3.4</v>
      </c>
      <c r="I142" s="2">
        <v>3600</v>
      </c>
      <c r="J142" s="2">
        <f t="shared" si="11"/>
        <v>92.710800000000006</v>
      </c>
      <c r="K142" s="2">
        <f>K141</f>
        <v>2372.8200000000002</v>
      </c>
      <c r="L142" s="18">
        <f t="shared" si="12"/>
        <v>67.940944523713014</v>
      </c>
      <c r="M142" s="2">
        <f>M141</f>
        <v>2292.5300000000002</v>
      </c>
      <c r="N142" s="9">
        <f t="shared" si="13"/>
        <v>687.79091410620185</v>
      </c>
      <c r="O142" s="2"/>
      <c r="P142" s="2"/>
      <c r="Q142" s="2"/>
    </row>
    <row r="143" spans="1:17" x14ac:dyDescent="0.3">
      <c r="A143" s="2"/>
      <c r="B143" s="42"/>
      <c r="C143" s="2">
        <v>5</v>
      </c>
      <c r="D143" s="2" t="s">
        <v>58</v>
      </c>
      <c r="E143" s="4">
        <v>246.7</v>
      </c>
      <c r="F143" s="4">
        <v>31931.8</v>
      </c>
      <c r="G143" s="4">
        <v>2575.3000000000002</v>
      </c>
      <c r="H143" s="2">
        <v>3.4</v>
      </c>
      <c r="I143" s="2">
        <v>3600</v>
      </c>
      <c r="J143" s="2">
        <f t="shared" si="11"/>
        <v>92.710800000000006</v>
      </c>
      <c r="K143" s="2">
        <f>K140</f>
        <v>2318.23</v>
      </c>
      <c r="L143" s="18">
        <f t="shared" si="12"/>
        <v>68.510809246047828</v>
      </c>
      <c r="M143" s="2">
        <f>M140</f>
        <v>2196.35</v>
      </c>
      <c r="N143" s="9">
        <f t="shared" si="13"/>
        <v>697.83113923794087</v>
      </c>
      <c r="O143" s="2"/>
      <c r="P143" s="2"/>
      <c r="Q143" s="2"/>
    </row>
    <row r="144" spans="1:17" ht="15" thickBot="1" x14ac:dyDescent="0.35">
      <c r="A144" s="2"/>
      <c r="B144" s="43"/>
      <c r="C144" s="11">
        <v>6</v>
      </c>
      <c r="D144" s="11" t="s">
        <v>58</v>
      </c>
      <c r="E144" s="24">
        <v>246.7</v>
      </c>
      <c r="F144" s="24">
        <v>31931.8</v>
      </c>
      <c r="G144" s="24">
        <v>2575.3000000000002</v>
      </c>
      <c r="H144" s="11">
        <v>3.4</v>
      </c>
      <c r="I144" s="11">
        <v>3600</v>
      </c>
      <c r="J144" s="11">
        <f t="shared" si="11"/>
        <v>92.710800000000006</v>
      </c>
      <c r="K144" s="11">
        <f>K139</f>
        <v>2079.9</v>
      </c>
      <c r="L144" s="25">
        <f t="shared" si="12"/>
        <v>70.99873486015403</v>
      </c>
      <c r="M144" s="11">
        <f>M139</f>
        <v>1270.1199999999999</v>
      </c>
      <c r="N144" s="12">
        <f t="shared" si="13"/>
        <v>794.52024012971219</v>
      </c>
      <c r="O144" s="2"/>
      <c r="P144" s="2"/>
      <c r="Q144" s="2"/>
    </row>
    <row r="145" spans="1:17" x14ac:dyDescent="0.3">
      <c r="A145" s="2"/>
      <c r="B145" s="41" t="s">
        <v>38</v>
      </c>
      <c r="C145" s="20">
        <v>1</v>
      </c>
      <c r="D145" s="20" t="s">
        <v>58</v>
      </c>
      <c r="E145" s="21">
        <v>246.7</v>
      </c>
      <c r="F145" s="21">
        <v>31931.8</v>
      </c>
      <c r="G145" s="21">
        <v>2575.3000000000002</v>
      </c>
      <c r="H145" s="20">
        <v>3.4</v>
      </c>
      <c r="I145" s="20">
        <v>3600</v>
      </c>
      <c r="J145" s="20">
        <f t="shared" si="11"/>
        <v>92.710800000000006</v>
      </c>
      <c r="K145" s="20">
        <v>1769.52</v>
      </c>
      <c r="L145" s="22">
        <f t="shared" si="12"/>
        <v>74.238790044588583</v>
      </c>
      <c r="M145" s="20">
        <v>1106.32</v>
      </c>
      <c r="N145" s="23">
        <f t="shared" si="13"/>
        <v>811.61931349817598</v>
      </c>
      <c r="O145" s="4"/>
      <c r="P145" s="4"/>
      <c r="Q145" s="4"/>
    </row>
    <row r="146" spans="1:17" x14ac:dyDescent="0.3">
      <c r="A146" s="2"/>
      <c r="B146" s="42"/>
      <c r="C146" s="2">
        <v>2</v>
      </c>
      <c r="D146" s="2" t="s">
        <v>58</v>
      </c>
      <c r="E146" s="4">
        <v>246.7</v>
      </c>
      <c r="F146" s="4">
        <v>31931.8</v>
      </c>
      <c r="G146" s="4">
        <v>2575.3000000000002</v>
      </c>
      <c r="H146" s="2">
        <v>3.4</v>
      </c>
      <c r="I146" s="2">
        <v>3600</v>
      </c>
      <c r="J146" s="2">
        <f t="shared" si="11"/>
        <v>92.710800000000006</v>
      </c>
      <c r="K146" s="2">
        <v>2032.75</v>
      </c>
      <c r="L146" s="18">
        <f t="shared" si="12"/>
        <v>71.490933461694368</v>
      </c>
      <c r="M146" s="2">
        <v>1923.9</v>
      </c>
      <c r="N146" s="9">
        <f t="shared" si="13"/>
        <v>726.27218038102967</v>
      </c>
      <c r="O146" s="4"/>
      <c r="P146" s="4"/>
      <c r="Q146" s="4"/>
    </row>
    <row r="147" spans="1:17" x14ac:dyDescent="0.3">
      <c r="A147" s="2"/>
      <c r="B147" s="42"/>
      <c r="C147" s="2">
        <v>3</v>
      </c>
      <c r="D147" s="2" t="s">
        <v>58</v>
      </c>
      <c r="E147" s="4">
        <v>246.7</v>
      </c>
      <c r="F147" s="4">
        <v>31931.8</v>
      </c>
      <c r="G147" s="4">
        <v>2575.3000000000002</v>
      </c>
      <c r="H147" s="2">
        <v>3.4</v>
      </c>
      <c r="I147" s="2">
        <v>3600</v>
      </c>
      <c r="J147" s="2">
        <f t="shared" si="11"/>
        <v>92.710800000000006</v>
      </c>
      <c r="K147" s="2">
        <v>2074.46</v>
      </c>
      <c r="L147" s="18">
        <f t="shared" si="12"/>
        <v>71.055522991487649</v>
      </c>
      <c r="M147" s="2">
        <v>2004.5</v>
      </c>
      <c r="N147" s="9">
        <f t="shared" si="13"/>
        <v>717.85835062829346</v>
      </c>
      <c r="O147" s="4"/>
      <c r="P147" s="4"/>
      <c r="Q147" s="4"/>
    </row>
    <row r="148" spans="1:17" x14ac:dyDescent="0.3">
      <c r="A148" s="2"/>
      <c r="B148" s="42"/>
      <c r="C148" s="2">
        <v>4</v>
      </c>
      <c r="D148" s="2" t="s">
        <v>58</v>
      </c>
      <c r="E148" s="4">
        <v>246.7</v>
      </c>
      <c r="F148" s="4">
        <v>31931.8</v>
      </c>
      <c r="G148" s="4">
        <v>2575.3000000000002</v>
      </c>
      <c r="H148" s="2">
        <v>3.4</v>
      </c>
      <c r="I148" s="2">
        <v>3600</v>
      </c>
      <c r="J148" s="2">
        <f t="shared" si="11"/>
        <v>92.710800000000006</v>
      </c>
      <c r="K148" s="2">
        <f>K147</f>
        <v>2074.46</v>
      </c>
      <c r="L148" s="18">
        <f t="shared" si="12"/>
        <v>71.055522991487649</v>
      </c>
      <c r="M148" s="2">
        <f>M147</f>
        <v>2004.5</v>
      </c>
      <c r="N148" s="9">
        <f t="shared" si="13"/>
        <v>717.85835062829346</v>
      </c>
      <c r="O148" s="4"/>
      <c r="P148" s="4"/>
      <c r="Q148" s="4"/>
    </row>
    <row r="149" spans="1:17" x14ac:dyDescent="0.3">
      <c r="A149" s="2"/>
      <c r="B149" s="42"/>
      <c r="C149" s="2">
        <v>5</v>
      </c>
      <c r="D149" s="2" t="s">
        <v>58</v>
      </c>
      <c r="E149" s="4">
        <v>246.7</v>
      </c>
      <c r="F149" s="4">
        <v>31931.8</v>
      </c>
      <c r="G149" s="4">
        <v>2575.3000000000002</v>
      </c>
      <c r="H149" s="2">
        <v>3.4</v>
      </c>
      <c r="I149" s="2">
        <v>3600</v>
      </c>
      <c r="J149" s="2">
        <f t="shared" si="11"/>
        <v>92.710800000000006</v>
      </c>
      <c r="K149" s="2">
        <f>K146</f>
        <v>2032.75</v>
      </c>
      <c r="L149" s="18">
        <f t="shared" si="12"/>
        <v>71.490933461694368</v>
      </c>
      <c r="M149" s="2">
        <f>M146</f>
        <v>1923.9</v>
      </c>
      <c r="N149" s="9">
        <f t="shared" si="13"/>
        <v>726.27218038102967</v>
      </c>
      <c r="O149" s="4"/>
      <c r="P149" s="4"/>
      <c r="Q149" s="4"/>
    </row>
    <row r="150" spans="1:17" ht="15" thickBot="1" x14ac:dyDescent="0.35">
      <c r="A150" s="2"/>
      <c r="B150" s="43"/>
      <c r="C150" s="11">
        <v>6</v>
      </c>
      <c r="D150" s="11" t="s">
        <v>58</v>
      </c>
      <c r="E150" s="24">
        <v>246.7</v>
      </c>
      <c r="F150" s="24">
        <v>31931.8</v>
      </c>
      <c r="G150" s="24">
        <v>2575.3000000000002</v>
      </c>
      <c r="H150" s="11">
        <v>3.4</v>
      </c>
      <c r="I150" s="11">
        <v>3600</v>
      </c>
      <c r="J150" s="11">
        <f t="shared" si="11"/>
        <v>92.710800000000006</v>
      </c>
      <c r="K150" s="11">
        <f>K145</f>
        <v>1769.52</v>
      </c>
      <c r="L150" s="25">
        <f t="shared" si="12"/>
        <v>74.238790044588583</v>
      </c>
      <c r="M150" s="11">
        <f>M145</f>
        <v>1106.32</v>
      </c>
      <c r="N150" s="12">
        <f t="shared" si="13"/>
        <v>811.61931349817598</v>
      </c>
      <c r="O150" s="4"/>
      <c r="P150" s="4"/>
      <c r="Q150" s="4"/>
    </row>
    <row r="151" spans="1:17" x14ac:dyDescent="0.3">
      <c r="A151" s="2"/>
      <c r="B151" s="45" t="s">
        <v>45</v>
      </c>
      <c r="C151" s="20">
        <v>1</v>
      </c>
      <c r="D151" s="20" t="s">
        <v>41</v>
      </c>
      <c r="E151" s="21">
        <v>208</v>
      </c>
      <c r="F151" s="21">
        <v>23573.3</v>
      </c>
      <c r="G151" s="21">
        <v>2032</v>
      </c>
      <c r="H151" s="20">
        <v>3.4</v>
      </c>
      <c r="I151" s="20">
        <v>3600</v>
      </c>
      <c r="J151" s="20">
        <f>G151*I151/10^5</f>
        <v>73.152000000000001</v>
      </c>
      <c r="K151" s="20">
        <v>1465.15</v>
      </c>
      <c r="L151" s="22">
        <f t="shared" si="12"/>
        <v>58.838611538461542</v>
      </c>
      <c r="M151" s="20">
        <v>942.36</v>
      </c>
      <c r="N151" s="23">
        <f t="shared" si="13"/>
        <v>639.45867692307695</v>
      </c>
      <c r="O151" s="2"/>
      <c r="P151" s="2"/>
      <c r="Q151" s="4"/>
    </row>
    <row r="152" spans="1:17" x14ac:dyDescent="0.3">
      <c r="A152" s="2"/>
      <c r="B152" s="46"/>
      <c r="C152" s="2">
        <v>2</v>
      </c>
      <c r="D152" s="2" t="s">
        <v>41</v>
      </c>
      <c r="E152" s="4">
        <v>208</v>
      </c>
      <c r="F152" s="4">
        <v>23573.3</v>
      </c>
      <c r="G152" s="4">
        <v>2032</v>
      </c>
      <c r="H152" s="2">
        <v>3.4</v>
      </c>
      <c r="I152" s="2">
        <v>3600</v>
      </c>
      <c r="J152" s="2">
        <f t="shared" si="11"/>
        <v>73.152000000000001</v>
      </c>
      <c r="K152" s="2">
        <v>1748.53</v>
      </c>
      <c r="L152" s="18">
        <f t="shared" si="12"/>
        <v>56.070206923076931</v>
      </c>
      <c r="M152" s="2">
        <v>1651.91</v>
      </c>
      <c r="N152" s="9">
        <f t="shared" si="13"/>
        <v>570.14110000000005</v>
      </c>
      <c r="O152" s="2"/>
      <c r="P152" s="2"/>
      <c r="Q152" s="4"/>
    </row>
    <row r="153" spans="1:17" x14ac:dyDescent="0.3">
      <c r="A153" s="2"/>
      <c r="B153" s="46"/>
      <c r="C153" s="2">
        <v>3</v>
      </c>
      <c r="D153" s="2" t="s">
        <v>41</v>
      </c>
      <c r="E153" s="4">
        <v>208</v>
      </c>
      <c r="F153" s="4">
        <v>23573.3</v>
      </c>
      <c r="G153" s="4">
        <v>2032</v>
      </c>
      <c r="H153" s="2">
        <v>3.4</v>
      </c>
      <c r="I153" s="2">
        <v>3600</v>
      </c>
      <c r="J153" s="2">
        <f t="shared" si="11"/>
        <v>73.152000000000001</v>
      </c>
      <c r="K153" s="2">
        <v>1775.76</v>
      </c>
      <c r="L153" s="18">
        <f t="shared" si="12"/>
        <v>55.804190769230757</v>
      </c>
      <c r="M153" s="2">
        <v>1716.17</v>
      </c>
      <c r="N153" s="9">
        <f t="shared" si="13"/>
        <v>563.86339230769238</v>
      </c>
      <c r="O153" s="2"/>
      <c r="P153" s="2"/>
      <c r="Q153" s="4"/>
    </row>
    <row r="154" spans="1:17" x14ac:dyDescent="0.3">
      <c r="A154" s="2"/>
      <c r="B154" s="46"/>
      <c r="C154" s="2">
        <v>4</v>
      </c>
      <c r="D154" s="2" t="s">
        <v>41</v>
      </c>
      <c r="E154" s="4">
        <v>208</v>
      </c>
      <c r="F154" s="4">
        <v>23573.3</v>
      </c>
      <c r="G154" s="4">
        <v>2032</v>
      </c>
      <c r="H154" s="2">
        <v>3.4</v>
      </c>
      <c r="I154" s="2">
        <v>3600</v>
      </c>
      <c r="J154" s="2">
        <f t="shared" si="11"/>
        <v>73.152000000000001</v>
      </c>
      <c r="K154" s="2">
        <f>K153</f>
        <v>1775.76</v>
      </c>
      <c r="L154" s="18">
        <f t="shared" si="12"/>
        <v>55.804190769230757</v>
      </c>
      <c r="M154" s="2">
        <f>M153</f>
        <v>1716.17</v>
      </c>
      <c r="N154" s="9">
        <f t="shared" si="13"/>
        <v>563.86339230769238</v>
      </c>
      <c r="O154" s="2"/>
      <c r="P154" s="2"/>
      <c r="Q154" s="4"/>
    </row>
    <row r="155" spans="1:17" x14ac:dyDescent="0.3">
      <c r="A155" s="2"/>
      <c r="B155" s="46"/>
      <c r="C155" s="2">
        <v>5</v>
      </c>
      <c r="D155" s="2" t="s">
        <v>41</v>
      </c>
      <c r="E155" s="4">
        <v>208</v>
      </c>
      <c r="F155" s="4">
        <v>23573.3</v>
      </c>
      <c r="G155" s="4">
        <v>2032</v>
      </c>
      <c r="H155" s="2">
        <v>3.4</v>
      </c>
      <c r="I155" s="2">
        <v>3600</v>
      </c>
      <c r="J155" s="2">
        <f t="shared" si="11"/>
        <v>73.152000000000001</v>
      </c>
      <c r="K155" s="2">
        <f>K152</f>
        <v>1748.53</v>
      </c>
      <c r="L155" s="18">
        <f t="shared" si="12"/>
        <v>56.070206923076931</v>
      </c>
      <c r="M155" s="2">
        <f>M152</f>
        <v>1651.91</v>
      </c>
      <c r="N155" s="9">
        <f t="shared" si="13"/>
        <v>570.14110000000005</v>
      </c>
      <c r="O155" s="2"/>
      <c r="P155" s="2"/>
      <c r="Q155" s="4"/>
    </row>
    <row r="156" spans="1:17" ht="15" thickBot="1" x14ac:dyDescent="0.35">
      <c r="A156" s="2"/>
      <c r="B156" s="47"/>
      <c r="C156" s="11">
        <v>6</v>
      </c>
      <c r="D156" s="11" t="s">
        <v>41</v>
      </c>
      <c r="E156" s="24">
        <v>208</v>
      </c>
      <c r="F156" s="24">
        <v>23573.3</v>
      </c>
      <c r="G156" s="24">
        <v>2032</v>
      </c>
      <c r="H156" s="11">
        <v>3.4</v>
      </c>
      <c r="I156" s="11">
        <v>3600</v>
      </c>
      <c r="J156" s="11">
        <f t="shared" si="11"/>
        <v>73.152000000000001</v>
      </c>
      <c r="K156" s="11">
        <f>K151</f>
        <v>1465.15</v>
      </c>
      <c r="L156" s="25">
        <f t="shared" si="12"/>
        <v>58.838611538461542</v>
      </c>
      <c r="M156" s="11">
        <f>M151</f>
        <v>942.36</v>
      </c>
      <c r="N156" s="12">
        <f t="shared" si="13"/>
        <v>639.45867692307695</v>
      </c>
      <c r="O156" s="2"/>
      <c r="P156" s="2"/>
      <c r="Q156" s="4"/>
    </row>
    <row r="157" spans="1:17" x14ac:dyDescent="0.3">
      <c r="A157" s="2"/>
      <c r="B157" s="45" t="s">
        <v>46</v>
      </c>
      <c r="C157" s="20">
        <v>1</v>
      </c>
      <c r="D157" s="20" t="s">
        <v>41</v>
      </c>
      <c r="E157" s="21">
        <v>208</v>
      </c>
      <c r="F157" s="21">
        <v>23573.3</v>
      </c>
      <c r="G157" s="21">
        <v>2032</v>
      </c>
      <c r="H157" s="20">
        <v>3.4</v>
      </c>
      <c r="I157" s="20">
        <v>3600</v>
      </c>
      <c r="J157" s="20">
        <f t="shared" si="11"/>
        <v>73.152000000000001</v>
      </c>
      <c r="K157" s="20">
        <v>1184.58</v>
      </c>
      <c r="L157" s="22">
        <f t="shared" si="12"/>
        <v>61.579564615384619</v>
      </c>
      <c r="M157" s="20">
        <v>783.51</v>
      </c>
      <c r="N157" s="23">
        <f t="shared" si="13"/>
        <v>654.97709999999995</v>
      </c>
      <c r="O157" s="2"/>
      <c r="P157" s="2"/>
      <c r="Q157" s="2"/>
    </row>
    <row r="158" spans="1:17" x14ac:dyDescent="0.3">
      <c r="A158" s="2"/>
      <c r="B158" s="46"/>
      <c r="C158" s="2">
        <v>2</v>
      </c>
      <c r="D158" s="2" t="s">
        <v>41</v>
      </c>
      <c r="E158" s="4">
        <v>208</v>
      </c>
      <c r="F158" s="4">
        <v>23573.3</v>
      </c>
      <c r="G158" s="4">
        <v>2032</v>
      </c>
      <c r="H158" s="2">
        <v>3.4</v>
      </c>
      <c r="I158" s="2">
        <v>3600</v>
      </c>
      <c r="J158" s="2">
        <f t="shared" si="11"/>
        <v>73.152000000000001</v>
      </c>
      <c r="K158" s="2">
        <v>1461.93</v>
      </c>
      <c r="L158" s="18">
        <f t="shared" si="12"/>
        <v>58.870068461538459</v>
      </c>
      <c r="M158" s="2">
        <v>1377.47</v>
      </c>
      <c r="N158" s="9">
        <f t="shared" si="13"/>
        <v>596.95177692307686</v>
      </c>
      <c r="O158" s="2"/>
      <c r="P158" s="2"/>
      <c r="Q158" s="2"/>
    </row>
    <row r="159" spans="1:17" x14ac:dyDescent="0.3">
      <c r="A159" s="2"/>
      <c r="B159" s="46"/>
      <c r="C159" s="2">
        <v>3</v>
      </c>
      <c r="D159" s="2" t="s">
        <v>41</v>
      </c>
      <c r="E159" s="4">
        <v>208</v>
      </c>
      <c r="F159" s="4">
        <v>23573.3</v>
      </c>
      <c r="G159" s="4">
        <v>2032</v>
      </c>
      <c r="H159" s="2">
        <v>3.4</v>
      </c>
      <c r="I159" s="2">
        <v>3600</v>
      </c>
      <c r="J159" s="2">
        <f t="shared" si="11"/>
        <v>73.152000000000001</v>
      </c>
      <c r="K159" s="2">
        <v>1479.81</v>
      </c>
      <c r="L159" s="18">
        <f t="shared" si="12"/>
        <v>58.695394615384622</v>
      </c>
      <c r="M159" s="2">
        <v>1429.8</v>
      </c>
      <c r="N159" s="9">
        <f t="shared" si="13"/>
        <v>591.8395384615385</v>
      </c>
      <c r="O159" s="2"/>
      <c r="P159" s="2"/>
      <c r="Q159" s="2"/>
    </row>
    <row r="160" spans="1:17" x14ac:dyDescent="0.3">
      <c r="A160" s="2"/>
      <c r="B160" s="46"/>
      <c r="C160" s="2">
        <v>4</v>
      </c>
      <c r="D160" s="2" t="s">
        <v>41</v>
      </c>
      <c r="E160" s="4">
        <v>208</v>
      </c>
      <c r="F160" s="4">
        <v>23573.3</v>
      </c>
      <c r="G160" s="4">
        <v>2032</v>
      </c>
      <c r="H160" s="2">
        <v>3.4</v>
      </c>
      <c r="I160" s="2">
        <v>3600</v>
      </c>
      <c r="J160" s="2">
        <f t="shared" si="11"/>
        <v>73.152000000000001</v>
      </c>
      <c r="K160" s="2">
        <f>K159</f>
        <v>1479.81</v>
      </c>
      <c r="L160" s="18">
        <f t="shared" si="12"/>
        <v>58.695394615384622</v>
      </c>
      <c r="M160" s="2">
        <f>M159</f>
        <v>1429.8</v>
      </c>
      <c r="N160" s="9">
        <f t="shared" si="13"/>
        <v>591.8395384615385</v>
      </c>
      <c r="O160" s="2"/>
      <c r="P160" s="2"/>
      <c r="Q160" s="2"/>
    </row>
    <row r="161" spans="1:17" x14ac:dyDescent="0.3">
      <c r="A161" s="2"/>
      <c r="B161" s="46"/>
      <c r="C161" s="2">
        <v>5</v>
      </c>
      <c r="D161" s="2" t="s">
        <v>41</v>
      </c>
      <c r="E161" s="4">
        <v>208</v>
      </c>
      <c r="F161" s="4">
        <v>23573.3</v>
      </c>
      <c r="G161" s="4">
        <v>2032</v>
      </c>
      <c r="H161" s="2">
        <v>3.4</v>
      </c>
      <c r="I161" s="2">
        <v>3600</v>
      </c>
      <c r="J161" s="2">
        <f t="shared" si="11"/>
        <v>73.152000000000001</v>
      </c>
      <c r="K161" s="2">
        <f>K158</f>
        <v>1461.93</v>
      </c>
      <c r="L161" s="18">
        <f t="shared" si="12"/>
        <v>58.870068461538459</v>
      </c>
      <c r="M161" s="2">
        <f>M158</f>
        <v>1377.47</v>
      </c>
      <c r="N161" s="9">
        <f t="shared" si="13"/>
        <v>596.95177692307686</v>
      </c>
      <c r="O161" s="2"/>
      <c r="P161" s="2"/>
      <c r="Q161" s="2"/>
    </row>
    <row r="162" spans="1:17" ht="15" thickBot="1" x14ac:dyDescent="0.35">
      <c r="A162" s="2"/>
      <c r="B162" s="47"/>
      <c r="C162" s="11">
        <v>6</v>
      </c>
      <c r="D162" s="11" t="s">
        <v>41</v>
      </c>
      <c r="E162" s="24">
        <v>208</v>
      </c>
      <c r="F162" s="24">
        <v>23573.3</v>
      </c>
      <c r="G162" s="24">
        <v>2032</v>
      </c>
      <c r="H162" s="11">
        <v>3.4</v>
      </c>
      <c r="I162" s="11">
        <v>3600</v>
      </c>
      <c r="J162" s="11">
        <f t="shared" ref="J162:J186" si="15">G162*I162/10^5</f>
        <v>73.152000000000001</v>
      </c>
      <c r="K162" s="11">
        <f>K157</f>
        <v>1184.58</v>
      </c>
      <c r="L162" s="25">
        <f t="shared" ref="L162:L186" si="16">G162*(I162-K162*100/E162)/10^5</f>
        <v>61.579564615384619</v>
      </c>
      <c r="M162" s="11">
        <f>M157</f>
        <v>783.51</v>
      </c>
      <c r="N162" s="12">
        <f t="shared" ref="N162:N186" si="17">G162*(I162-M162*1000/10/E162)/10^4</f>
        <v>654.97709999999995</v>
      </c>
      <c r="O162" s="2"/>
      <c r="P162" s="2"/>
      <c r="Q162" s="2"/>
    </row>
    <row r="163" spans="1:17" x14ac:dyDescent="0.3">
      <c r="A163" s="2"/>
      <c r="B163" s="45" t="s">
        <v>47</v>
      </c>
      <c r="C163" s="20">
        <v>1</v>
      </c>
      <c r="D163" s="20" t="s">
        <v>41</v>
      </c>
      <c r="E163" s="21">
        <v>208</v>
      </c>
      <c r="F163" s="21">
        <v>23573.3</v>
      </c>
      <c r="G163" s="21">
        <v>2032</v>
      </c>
      <c r="H163" s="20">
        <v>3.4</v>
      </c>
      <c r="I163" s="20">
        <v>3600</v>
      </c>
      <c r="J163" s="20">
        <f t="shared" si="15"/>
        <v>73.152000000000001</v>
      </c>
      <c r="K163" s="20">
        <v>910.66</v>
      </c>
      <c r="L163" s="22">
        <f t="shared" si="16"/>
        <v>64.255552307692312</v>
      </c>
      <c r="M163" s="20">
        <v>623.19000000000005</v>
      </c>
      <c r="N163" s="23">
        <f t="shared" si="17"/>
        <v>670.63913076923075</v>
      </c>
      <c r="O163" s="2"/>
      <c r="P163" s="2"/>
      <c r="Q163" s="2"/>
    </row>
    <row r="164" spans="1:17" x14ac:dyDescent="0.3">
      <c r="A164" s="2"/>
      <c r="B164" s="46"/>
      <c r="C164" s="2">
        <v>2</v>
      </c>
      <c r="D164" s="2" t="s">
        <v>41</v>
      </c>
      <c r="E164" s="4">
        <v>208</v>
      </c>
      <c r="F164" s="4">
        <v>23573.3</v>
      </c>
      <c r="G164" s="4">
        <v>2032</v>
      </c>
      <c r="H164" s="2">
        <v>3.4</v>
      </c>
      <c r="I164" s="2">
        <v>3600</v>
      </c>
      <c r="J164" s="2">
        <f t="shared" si="15"/>
        <v>73.152000000000001</v>
      </c>
      <c r="K164" s="2">
        <v>1174.0999999999999</v>
      </c>
      <c r="L164" s="18">
        <f t="shared" si="16"/>
        <v>61.681946153846148</v>
      </c>
      <c r="M164" s="2">
        <v>1104.57</v>
      </c>
      <c r="N164" s="9">
        <f t="shared" si="17"/>
        <v>623.61200769230766</v>
      </c>
      <c r="O164" s="2"/>
      <c r="P164" s="2"/>
      <c r="Q164" s="2"/>
    </row>
    <row r="165" spans="1:17" x14ac:dyDescent="0.3">
      <c r="A165" s="2"/>
      <c r="B165" s="46"/>
      <c r="C165" s="2">
        <v>3</v>
      </c>
      <c r="D165" s="2" t="s">
        <v>41</v>
      </c>
      <c r="E165" s="4">
        <v>208</v>
      </c>
      <c r="F165" s="4">
        <v>23573.3</v>
      </c>
      <c r="G165" s="4">
        <v>2032</v>
      </c>
      <c r="H165" s="2">
        <v>3.4</v>
      </c>
      <c r="I165" s="2">
        <v>3600</v>
      </c>
      <c r="J165" s="2">
        <f t="shared" si="15"/>
        <v>73.152000000000001</v>
      </c>
      <c r="K165" s="2">
        <v>1183.51</v>
      </c>
      <c r="L165" s="18">
        <f t="shared" si="16"/>
        <v>61.59001769230769</v>
      </c>
      <c r="M165" s="2">
        <v>1143.3699999999999</v>
      </c>
      <c r="N165" s="9">
        <f t="shared" si="17"/>
        <v>619.82154615384616</v>
      </c>
      <c r="O165" s="2"/>
      <c r="P165" s="2"/>
      <c r="Q165" s="2"/>
    </row>
    <row r="166" spans="1:17" x14ac:dyDescent="0.3">
      <c r="A166" s="2"/>
      <c r="B166" s="46"/>
      <c r="C166" s="2">
        <v>4</v>
      </c>
      <c r="D166" s="2" t="s">
        <v>41</v>
      </c>
      <c r="E166" s="4">
        <v>208</v>
      </c>
      <c r="F166" s="4">
        <v>23573.3</v>
      </c>
      <c r="G166" s="4">
        <v>2032</v>
      </c>
      <c r="H166" s="2">
        <v>3.4</v>
      </c>
      <c r="I166" s="2">
        <v>3600</v>
      </c>
      <c r="J166" s="2">
        <f t="shared" si="15"/>
        <v>73.152000000000001</v>
      </c>
      <c r="K166" s="2">
        <f>K165</f>
        <v>1183.51</v>
      </c>
      <c r="L166" s="18">
        <f t="shared" si="16"/>
        <v>61.59001769230769</v>
      </c>
      <c r="M166" s="2">
        <f>M165</f>
        <v>1143.3699999999999</v>
      </c>
      <c r="N166" s="9">
        <f t="shared" si="17"/>
        <v>619.82154615384616</v>
      </c>
      <c r="O166" s="2"/>
      <c r="P166" s="2"/>
      <c r="Q166" s="2"/>
    </row>
    <row r="167" spans="1:17" x14ac:dyDescent="0.3">
      <c r="A167" s="2"/>
      <c r="B167" s="46"/>
      <c r="C167" s="2">
        <v>5</v>
      </c>
      <c r="D167" s="2" t="s">
        <v>41</v>
      </c>
      <c r="E167" s="4">
        <v>208</v>
      </c>
      <c r="F167" s="4">
        <v>23573.3</v>
      </c>
      <c r="G167" s="4">
        <v>2032</v>
      </c>
      <c r="H167" s="2">
        <v>3.4</v>
      </c>
      <c r="I167" s="2">
        <v>3600</v>
      </c>
      <c r="J167" s="2">
        <f t="shared" si="15"/>
        <v>73.152000000000001</v>
      </c>
      <c r="K167" s="2">
        <f>K164</f>
        <v>1174.0999999999999</v>
      </c>
      <c r="L167" s="18">
        <f t="shared" si="16"/>
        <v>61.681946153846148</v>
      </c>
      <c r="M167" s="2">
        <f>M164</f>
        <v>1104.57</v>
      </c>
      <c r="N167" s="9">
        <f t="shared" si="17"/>
        <v>623.61200769230766</v>
      </c>
      <c r="O167" s="2"/>
      <c r="P167" s="2"/>
      <c r="Q167" s="2"/>
    </row>
    <row r="168" spans="1:17" ht="15" thickBot="1" x14ac:dyDescent="0.35">
      <c r="A168" s="2"/>
      <c r="B168" s="47"/>
      <c r="C168" s="11">
        <v>6</v>
      </c>
      <c r="D168" s="11" t="s">
        <v>41</v>
      </c>
      <c r="E168" s="24">
        <v>208</v>
      </c>
      <c r="F168" s="24">
        <v>23573.3</v>
      </c>
      <c r="G168" s="24">
        <v>2032</v>
      </c>
      <c r="H168" s="11">
        <v>3.4</v>
      </c>
      <c r="I168" s="11">
        <v>3600</v>
      </c>
      <c r="J168" s="11">
        <f t="shared" si="15"/>
        <v>73.152000000000001</v>
      </c>
      <c r="K168" s="11">
        <f>K163</f>
        <v>910.66</v>
      </c>
      <c r="L168" s="25">
        <f t="shared" si="16"/>
        <v>64.255552307692312</v>
      </c>
      <c r="M168" s="11">
        <f>M163</f>
        <v>623.19000000000005</v>
      </c>
      <c r="N168" s="12">
        <f t="shared" si="17"/>
        <v>670.63913076923075</v>
      </c>
      <c r="O168" s="2"/>
      <c r="P168" s="2"/>
      <c r="Q168" s="2"/>
    </row>
    <row r="169" spans="1:17" x14ac:dyDescent="0.3">
      <c r="A169" s="2"/>
      <c r="B169" s="45" t="s">
        <v>53</v>
      </c>
      <c r="C169" s="20">
        <v>1</v>
      </c>
      <c r="D169" s="20" t="s">
        <v>42</v>
      </c>
      <c r="E169" s="21">
        <v>192</v>
      </c>
      <c r="F169" s="21">
        <v>18560</v>
      </c>
      <c r="G169" s="21">
        <v>1732</v>
      </c>
      <c r="H169" s="20">
        <v>3.4</v>
      </c>
      <c r="I169" s="20">
        <v>3600</v>
      </c>
      <c r="J169" s="20">
        <f t="shared" si="15"/>
        <v>62.351999999999997</v>
      </c>
      <c r="K169" s="20">
        <v>644.92999999999995</v>
      </c>
      <c r="L169" s="22">
        <f t="shared" si="16"/>
        <v>56.53419395833334</v>
      </c>
      <c r="M169" s="20">
        <v>463.11</v>
      </c>
      <c r="N169" s="23">
        <f t="shared" si="17"/>
        <v>581.74361875</v>
      </c>
      <c r="O169" s="2"/>
      <c r="P169" s="2"/>
      <c r="Q169" s="2"/>
    </row>
    <row r="170" spans="1:17" x14ac:dyDescent="0.3">
      <c r="A170" s="2"/>
      <c r="B170" s="46"/>
      <c r="C170" s="2">
        <v>2</v>
      </c>
      <c r="D170" s="2" t="s">
        <v>42</v>
      </c>
      <c r="E170" s="4">
        <v>192</v>
      </c>
      <c r="F170" s="4">
        <v>18560</v>
      </c>
      <c r="G170" s="4">
        <v>1732</v>
      </c>
      <c r="H170" s="2">
        <v>3.4</v>
      </c>
      <c r="I170" s="2">
        <v>3600</v>
      </c>
      <c r="J170" s="2">
        <f t="shared" si="15"/>
        <v>62.351999999999997</v>
      </c>
      <c r="K170" s="2">
        <v>884.98</v>
      </c>
      <c r="L170" s="18">
        <f t="shared" si="16"/>
        <v>54.368742916666662</v>
      </c>
      <c r="M170" s="2">
        <v>831.65</v>
      </c>
      <c r="N170" s="9">
        <f t="shared" si="17"/>
        <v>548.49823958333343</v>
      </c>
      <c r="O170" s="2"/>
      <c r="P170" s="2"/>
      <c r="Q170" s="2"/>
    </row>
    <row r="171" spans="1:17" x14ac:dyDescent="0.3">
      <c r="A171" s="2"/>
      <c r="B171" s="46"/>
      <c r="C171" s="2">
        <v>3</v>
      </c>
      <c r="D171" s="2" t="s">
        <v>42</v>
      </c>
      <c r="E171" s="4">
        <v>192</v>
      </c>
      <c r="F171" s="4">
        <v>18560</v>
      </c>
      <c r="G171" s="4">
        <v>1732</v>
      </c>
      <c r="H171" s="2">
        <v>3.4</v>
      </c>
      <c r="I171" s="2">
        <v>3600</v>
      </c>
      <c r="J171" s="2">
        <f t="shared" si="15"/>
        <v>62.351999999999997</v>
      </c>
      <c r="K171" s="2">
        <v>886.85</v>
      </c>
      <c r="L171" s="18">
        <f t="shared" si="16"/>
        <v>54.351873958333343</v>
      </c>
      <c r="M171" s="2">
        <v>856.7</v>
      </c>
      <c r="N171" s="9">
        <f t="shared" si="17"/>
        <v>546.23852083333338</v>
      </c>
      <c r="O171" s="2"/>
      <c r="P171" s="2"/>
      <c r="Q171" s="2"/>
    </row>
    <row r="172" spans="1:17" x14ac:dyDescent="0.3">
      <c r="A172" s="2"/>
      <c r="B172" s="46"/>
      <c r="C172" s="2">
        <v>4</v>
      </c>
      <c r="D172" s="2" t="s">
        <v>42</v>
      </c>
      <c r="E172" s="4">
        <v>192</v>
      </c>
      <c r="F172" s="4">
        <v>18560</v>
      </c>
      <c r="G172" s="4">
        <v>1732</v>
      </c>
      <c r="H172" s="2">
        <v>3.4</v>
      </c>
      <c r="I172" s="2">
        <v>3600</v>
      </c>
      <c r="J172" s="2">
        <f t="shared" si="15"/>
        <v>62.351999999999997</v>
      </c>
      <c r="K172" s="2">
        <f>K171</f>
        <v>886.85</v>
      </c>
      <c r="L172" s="18">
        <f t="shared" si="16"/>
        <v>54.351873958333343</v>
      </c>
      <c r="M172" s="2">
        <f>M171</f>
        <v>856.7</v>
      </c>
      <c r="N172" s="9">
        <f t="shared" si="17"/>
        <v>546.23852083333338</v>
      </c>
      <c r="O172" s="2"/>
      <c r="P172" s="2"/>
      <c r="Q172" s="2"/>
    </row>
    <row r="173" spans="1:17" x14ac:dyDescent="0.3">
      <c r="A173" s="2"/>
      <c r="B173" s="46"/>
      <c r="C173" s="2">
        <v>5</v>
      </c>
      <c r="D173" s="2" t="s">
        <v>42</v>
      </c>
      <c r="E173" s="4">
        <v>192</v>
      </c>
      <c r="F173" s="4">
        <v>18560</v>
      </c>
      <c r="G173" s="4">
        <v>1732</v>
      </c>
      <c r="H173" s="2">
        <v>3.4</v>
      </c>
      <c r="I173" s="2">
        <v>3600</v>
      </c>
      <c r="J173" s="2">
        <f t="shared" si="15"/>
        <v>62.351999999999997</v>
      </c>
      <c r="K173" s="2">
        <f>K170</f>
        <v>884.98</v>
      </c>
      <c r="L173" s="18">
        <f t="shared" si="16"/>
        <v>54.368742916666662</v>
      </c>
      <c r="M173" s="2">
        <f>M170</f>
        <v>831.65</v>
      </c>
      <c r="N173" s="9">
        <f t="shared" si="17"/>
        <v>548.49823958333343</v>
      </c>
      <c r="O173" s="2"/>
      <c r="P173" s="2"/>
      <c r="Q173" s="2"/>
    </row>
    <row r="174" spans="1:17" ht="15" thickBot="1" x14ac:dyDescent="0.35">
      <c r="A174" s="2"/>
      <c r="B174" s="47"/>
      <c r="C174" s="11">
        <v>6</v>
      </c>
      <c r="D174" s="11" t="s">
        <v>42</v>
      </c>
      <c r="E174" s="24">
        <v>192</v>
      </c>
      <c r="F174" s="24">
        <v>18560</v>
      </c>
      <c r="G174" s="24">
        <v>1732</v>
      </c>
      <c r="H174" s="11">
        <v>3.4</v>
      </c>
      <c r="I174" s="11">
        <v>3600</v>
      </c>
      <c r="J174" s="11">
        <f t="shared" si="15"/>
        <v>62.351999999999997</v>
      </c>
      <c r="K174" s="11">
        <f>K169</f>
        <v>644.92999999999995</v>
      </c>
      <c r="L174" s="25">
        <f t="shared" si="16"/>
        <v>56.53419395833334</v>
      </c>
      <c r="M174" s="11">
        <f>M169</f>
        <v>463.11</v>
      </c>
      <c r="N174" s="12">
        <f t="shared" si="17"/>
        <v>581.74361875</v>
      </c>
      <c r="O174" s="2"/>
      <c r="P174" s="2"/>
      <c r="Q174" s="2"/>
    </row>
    <row r="175" spans="1:17" x14ac:dyDescent="0.3">
      <c r="A175" s="2"/>
      <c r="B175" s="45" t="s">
        <v>55</v>
      </c>
      <c r="C175" s="20">
        <v>1</v>
      </c>
      <c r="D175" s="20" t="s">
        <v>42</v>
      </c>
      <c r="E175" s="21">
        <v>192</v>
      </c>
      <c r="F175" s="21">
        <v>18560</v>
      </c>
      <c r="G175" s="21">
        <v>1732</v>
      </c>
      <c r="H175" s="20">
        <v>3.4</v>
      </c>
      <c r="I175" s="20">
        <v>3600</v>
      </c>
      <c r="J175" s="20">
        <f t="shared" si="15"/>
        <v>62.351999999999997</v>
      </c>
      <c r="K175" s="20">
        <v>404.87</v>
      </c>
      <c r="L175" s="22">
        <f t="shared" si="16"/>
        <v>58.699735208333337</v>
      </c>
      <c r="M175" s="20">
        <v>307.41000000000003</v>
      </c>
      <c r="N175" s="23">
        <f t="shared" si="17"/>
        <v>595.78905625000004</v>
      </c>
      <c r="O175" s="2"/>
      <c r="P175" s="2"/>
      <c r="Q175" s="2"/>
    </row>
    <row r="176" spans="1:17" x14ac:dyDescent="0.3">
      <c r="A176" s="2"/>
      <c r="B176" s="46"/>
      <c r="C176" s="2">
        <v>2</v>
      </c>
      <c r="D176" s="2" t="s">
        <v>42</v>
      </c>
      <c r="E176" s="4">
        <v>192</v>
      </c>
      <c r="F176" s="4">
        <v>18560</v>
      </c>
      <c r="G176" s="4">
        <v>1732</v>
      </c>
      <c r="H176" s="2">
        <v>3.4</v>
      </c>
      <c r="I176" s="2">
        <v>3600</v>
      </c>
      <c r="J176" s="2">
        <f t="shared" si="15"/>
        <v>62.351999999999997</v>
      </c>
      <c r="K176" s="2">
        <v>592.58000000000004</v>
      </c>
      <c r="L176" s="18">
        <f t="shared" si="16"/>
        <v>57.006434583333338</v>
      </c>
      <c r="M176" s="2">
        <v>555.58000000000004</v>
      </c>
      <c r="N176" s="9">
        <f t="shared" si="17"/>
        <v>573.40205416666663</v>
      </c>
      <c r="O176" s="2"/>
      <c r="P176" s="2"/>
      <c r="Q176" s="2"/>
    </row>
    <row r="177" spans="1:17" x14ac:dyDescent="0.3">
      <c r="A177" s="2"/>
      <c r="B177" s="46"/>
      <c r="C177" s="2">
        <v>3</v>
      </c>
      <c r="D177" s="2" t="s">
        <v>42</v>
      </c>
      <c r="E177" s="4">
        <v>192</v>
      </c>
      <c r="F177" s="4">
        <v>18560</v>
      </c>
      <c r="G177" s="4">
        <v>1732</v>
      </c>
      <c r="H177" s="2">
        <v>3.4</v>
      </c>
      <c r="I177" s="2">
        <v>3600</v>
      </c>
      <c r="J177" s="2">
        <f t="shared" si="15"/>
        <v>62.351999999999997</v>
      </c>
      <c r="K177" s="2">
        <v>591.78</v>
      </c>
      <c r="L177" s="18">
        <f t="shared" si="16"/>
        <v>57.013651250000002</v>
      </c>
      <c r="M177" s="2">
        <v>571.32000000000005</v>
      </c>
      <c r="N177" s="9">
        <f t="shared" si="17"/>
        <v>571.98217499999998</v>
      </c>
      <c r="O177" s="2"/>
      <c r="P177" s="2"/>
      <c r="Q177" s="2"/>
    </row>
    <row r="178" spans="1:17" x14ac:dyDescent="0.3">
      <c r="A178" s="2"/>
      <c r="B178" s="46"/>
      <c r="C178" s="2">
        <v>4</v>
      </c>
      <c r="D178" s="2" t="s">
        <v>42</v>
      </c>
      <c r="E178" s="4">
        <v>192</v>
      </c>
      <c r="F178" s="4">
        <v>18560</v>
      </c>
      <c r="G178" s="4">
        <v>1732</v>
      </c>
      <c r="H178" s="2">
        <v>3.4</v>
      </c>
      <c r="I178" s="2">
        <v>3600</v>
      </c>
      <c r="J178" s="2">
        <f t="shared" si="15"/>
        <v>62.351999999999997</v>
      </c>
      <c r="K178" s="2">
        <f>K177</f>
        <v>591.78</v>
      </c>
      <c r="L178" s="18">
        <f t="shared" si="16"/>
        <v>57.013651250000002</v>
      </c>
      <c r="M178" s="2">
        <f>M177</f>
        <v>571.32000000000005</v>
      </c>
      <c r="N178" s="9">
        <f t="shared" si="17"/>
        <v>571.98217499999998</v>
      </c>
      <c r="O178" s="2"/>
      <c r="P178" s="2"/>
      <c r="Q178" s="2"/>
    </row>
    <row r="179" spans="1:17" x14ac:dyDescent="0.3">
      <c r="A179" s="2"/>
      <c r="B179" s="46"/>
      <c r="C179" s="2">
        <v>5</v>
      </c>
      <c r="D179" s="2" t="s">
        <v>42</v>
      </c>
      <c r="E179" s="4">
        <v>192</v>
      </c>
      <c r="F179" s="4">
        <v>18560</v>
      </c>
      <c r="G179" s="4">
        <v>1732</v>
      </c>
      <c r="H179" s="2">
        <v>3.4</v>
      </c>
      <c r="I179" s="2">
        <v>3600</v>
      </c>
      <c r="J179" s="2">
        <f t="shared" si="15"/>
        <v>62.351999999999997</v>
      </c>
      <c r="K179" s="2">
        <f>K176</f>
        <v>592.58000000000004</v>
      </c>
      <c r="L179" s="18">
        <f t="shared" si="16"/>
        <v>57.006434583333338</v>
      </c>
      <c r="M179" s="2">
        <f>M176</f>
        <v>555.58000000000004</v>
      </c>
      <c r="N179" s="9">
        <f t="shared" si="17"/>
        <v>573.40205416666663</v>
      </c>
      <c r="O179" s="2"/>
      <c r="P179" s="2"/>
      <c r="Q179" s="2"/>
    </row>
    <row r="180" spans="1:17" ht="15" thickBot="1" x14ac:dyDescent="0.35">
      <c r="A180" s="2"/>
      <c r="B180" s="47"/>
      <c r="C180" s="11">
        <v>6</v>
      </c>
      <c r="D180" s="11" t="s">
        <v>42</v>
      </c>
      <c r="E180" s="24">
        <v>192</v>
      </c>
      <c r="F180" s="24">
        <v>18560</v>
      </c>
      <c r="G180" s="24">
        <v>1732</v>
      </c>
      <c r="H180" s="11">
        <v>3.4</v>
      </c>
      <c r="I180" s="11">
        <v>3600</v>
      </c>
      <c r="J180" s="11">
        <f t="shared" si="15"/>
        <v>62.351999999999997</v>
      </c>
      <c r="K180" s="11">
        <f>K175</f>
        <v>404.87</v>
      </c>
      <c r="L180" s="25">
        <f t="shared" si="16"/>
        <v>58.699735208333337</v>
      </c>
      <c r="M180" s="11">
        <f>M175</f>
        <v>307.41000000000003</v>
      </c>
      <c r="N180" s="12">
        <f t="shared" si="17"/>
        <v>595.78905625000004</v>
      </c>
      <c r="O180" s="2"/>
      <c r="P180" s="2"/>
      <c r="Q180" s="2"/>
    </row>
    <row r="181" spans="1:17" x14ac:dyDescent="0.3">
      <c r="A181" s="2"/>
      <c r="B181" s="45" t="s">
        <v>56</v>
      </c>
      <c r="C181" s="20">
        <v>1</v>
      </c>
      <c r="D181" s="20" t="s">
        <v>42</v>
      </c>
      <c r="E181" s="21">
        <v>192</v>
      </c>
      <c r="F181" s="21">
        <v>18560</v>
      </c>
      <c r="G181" s="21">
        <v>1732</v>
      </c>
      <c r="H181" s="20">
        <v>3.4</v>
      </c>
      <c r="I181" s="20">
        <v>3600</v>
      </c>
      <c r="J181" s="20">
        <f t="shared" si="15"/>
        <v>62.351999999999997</v>
      </c>
      <c r="K181" s="20">
        <v>183.67</v>
      </c>
      <c r="L181" s="22">
        <f t="shared" si="16"/>
        <v>60.69514354166666</v>
      </c>
      <c r="M181" s="20">
        <v>149.58000000000001</v>
      </c>
      <c r="N181" s="23">
        <f t="shared" si="17"/>
        <v>610.02663749999999</v>
      </c>
      <c r="O181" s="2"/>
      <c r="P181" s="2"/>
      <c r="Q181" s="2"/>
    </row>
    <row r="182" spans="1:17" x14ac:dyDescent="0.3">
      <c r="A182" s="2"/>
      <c r="B182" s="46"/>
      <c r="C182" s="2">
        <v>2</v>
      </c>
      <c r="D182" s="2" t="s">
        <v>42</v>
      </c>
      <c r="E182" s="4">
        <v>192</v>
      </c>
      <c r="F182" s="4">
        <v>18560</v>
      </c>
      <c r="G182" s="4">
        <v>1732</v>
      </c>
      <c r="H182" s="2">
        <v>3.4</v>
      </c>
      <c r="I182" s="2">
        <v>3600</v>
      </c>
      <c r="J182" s="2">
        <f t="shared" si="15"/>
        <v>62.351999999999997</v>
      </c>
      <c r="K182" s="2">
        <v>300.08</v>
      </c>
      <c r="L182" s="18">
        <f t="shared" si="16"/>
        <v>59.645028333333343</v>
      </c>
      <c r="M182" s="2">
        <v>281.87</v>
      </c>
      <c r="N182" s="9">
        <f t="shared" si="17"/>
        <v>598.09297708333338</v>
      </c>
      <c r="O182" s="2"/>
      <c r="P182" s="2"/>
      <c r="Q182" s="2"/>
    </row>
    <row r="183" spans="1:17" x14ac:dyDescent="0.3">
      <c r="A183" s="2"/>
      <c r="B183" s="46"/>
      <c r="C183" s="2">
        <v>3</v>
      </c>
      <c r="D183" s="2" t="s">
        <v>42</v>
      </c>
      <c r="E183" s="4">
        <v>192</v>
      </c>
      <c r="F183" s="4">
        <v>18560</v>
      </c>
      <c r="G183" s="4">
        <v>1732</v>
      </c>
      <c r="H183" s="2">
        <v>3.4</v>
      </c>
      <c r="I183" s="2">
        <v>3600</v>
      </c>
      <c r="J183" s="2">
        <f t="shared" si="15"/>
        <v>62.351999999999997</v>
      </c>
      <c r="K183" s="2">
        <v>296.45</v>
      </c>
      <c r="L183" s="18">
        <f t="shared" si="16"/>
        <v>59.67777395833334</v>
      </c>
      <c r="M183" s="2">
        <v>285.73</v>
      </c>
      <c r="N183" s="9">
        <f t="shared" si="17"/>
        <v>597.74477291666665</v>
      </c>
      <c r="O183" s="2"/>
      <c r="P183" s="2"/>
      <c r="Q183" s="2"/>
    </row>
    <row r="184" spans="1:17" x14ac:dyDescent="0.3">
      <c r="A184" s="2"/>
      <c r="B184" s="46"/>
      <c r="C184" s="2">
        <v>4</v>
      </c>
      <c r="D184" s="2" t="s">
        <v>42</v>
      </c>
      <c r="E184" s="4">
        <v>192</v>
      </c>
      <c r="F184" s="4">
        <v>18560</v>
      </c>
      <c r="G184" s="4">
        <v>1732</v>
      </c>
      <c r="H184" s="2">
        <v>3.4</v>
      </c>
      <c r="I184" s="2">
        <v>3600</v>
      </c>
      <c r="J184" s="2">
        <f t="shared" si="15"/>
        <v>62.351999999999997</v>
      </c>
      <c r="K184" s="2">
        <f>K183</f>
        <v>296.45</v>
      </c>
      <c r="L184" s="18">
        <f t="shared" si="16"/>
        <v>59.67777395833334</v>
      </c>
      <c r="M184" s="2">
        <f>M183</f>
        <v>285.73</v>
      </c>
      <c r="N184" s="9">
        <f t="shared" si="17"/>
        <v>597.74477291666665</v>
      </c>
      <c r="O184" s="2"/>
      <c r="P184" s="2"/>
      <c r="Q184" s="2"/>
    </row>
    <row r="185" spans="1:17" x14ac:dyDescent="0.3">
      <c r="A185" s="2"/>
      <c r="B185" s="46"/>
      <c r="C185" s="2">
        <v>5</v>
      </c>
      <c r="D185" s="2" t="s">
        <v>42</v>
      </c>
      <c r="E185" s="4">
        <v>192</v>
      </c>
      <c r="F185" s="4">
        <v>18560</v>
      </c>
      <c r="G185" s="4">
        <v>1732</v>
      </c>
      <c r="H185" s="2">
        <v>3.4</v>
      </c>
      <c r="I185" s="2">
        <v>3600</v>
      </c>
      <c r="J185" s="2">
        <f t="shared" si="15"/>
        <v>62.351999999999997</v>
      </c>
      <c r="K185" s="2">
        <f>K182</f>
        <v>300.08</v>
      </c>
      <c r="L185" s="18">
        <f t="shared" si="16"/>
        <v>59.645028333333343</v>
      </c>
      <c r="M185" s="2">
        <f>M182</f>
        <v>281.87</v>
      </c>
      <c r="N185" s="9">
        <f t="shared" si="17"/>
        <v>598.09297708333338</v>
      </c>
      <c r="O185" s="2"/>
      <c r="P185" s="2"/>
      <c r="Q185" s="2"/>
    </row>
    <row r="186" spans="1:17" ht="15" thickBot="1" x14ac:dyDescent="0.35">
      <c r="A186" s="2"/>
      <c r="B186" s="47"/>
      <c r="C186" s="11">
        <v>6</v>
      </c>
      <c r="D186" s="11" t="s">
        <v>42</v>
      </c>
      <c r="E186" s="24">
        <v>192</v>
      </c>
      <c r="F186" s="24">
        <v>18560</v>
      </c>
      <c r="G186" s="24">
        <v>1732</v>
      </c>
      <c r="H186" s="11">
        <v>3.4</v>
      </c>
      <c r="I186" s="11">
        <v>3600</v>
      </c>
      <c r="J186" s="11">
        <f t="shared" si="15"/>
        <v>62.351999999999997</v>
      </c>
      <c r="K186" s="11">
        <f>K181</f>
        <v>183.67</v>
      </c>
      <c r="L186" s="25">
        <f t="shared" si="16"/>
        <v>60.69514354166666</v>
      </c>
      <c r="M186" s="11">
        <f>M181</f>
        <v>149.58000000000001</v>
      </c>
      <c r="N186" s="12">
        <f t="shared" si="17"/>
        <v>610.02663749999999</v>
      </c>
      <c r="O186" s="2"/>
      <c r="P186" s="2"/>
      <c r="Q186" s="2"/>
    </row>
    <row r="188" spans="1:17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90" spans="1:17" ht="15" thickBot="1" x14ac:dyDescent="0.35"/>
    <row r="191" spans="1:17" ht="15" thickBot="1" x14ac:dyDescent="0.35">
      <c r="A191" s="15" t="s">
        <v>90</v>
      </c>
      <c r="B191" t="s">
        <v>91</v>
      </c>
      <c r="C191" t="s">
        <v>71</v>
      </c>
      <c r="I191" s="33" t="s">
        <v>125</v>
      </c>
      <c r="J191" s="34"/>
    </row>
    <row r="192" spans="1:17" x14ac:dyDescent="0.3">
      <c r="A192" s="19" t="s">
        <v>104</v>
      </c>
      <c r="B192" s="19">
        <v>104887.63</v>
      </c>
      <c r="C192">
        <f>B192/2</f>
        <v>52443.815000000002</v>
      </c>
      <c r="I192" s="27" t="s">
        <v>126</v>
      </c>
      <c r="J192" s="27">
        <v>3.1379999999999999</v>
      </c>
    </row>
    <row r="193" spans="1:10" x14ac:dyDescent="0.3">
      <c r="A193" s="19" t="s">
        <v>105</v>
      </c>
      <c r="B193" s="19">
        <v>104887.63</v>
      </c>
      <c r="C193">
        <f t="shared" ref="C193:C206" si="18">B193/2</f>
        <v>52443.815000000002</v>
      </c>
      <c r="I193" s="28" t="s">
        <v>127</v>
      </c>
      <c r="J193" s="28">
        <v>1.123</v>
      </c>
    </row>
    <row r="194" spans="1:10" ht="15" thickBot="1" x14ac:dyDescent="0.35">
      <c r="A194" s="19" t="s">
        <v>106</v>
      </c>
      <c r="B194" s="19">
        <v>104634.02</v>
      </c>
      <c r="C194">
        <f t="shared" si="18"/>
        <v>52317.01</v>
      </c>
      <c r="I194" s="29" t="s">
        <v>128</v>
      </c>
      <c r="J194" s="29">
        <v>0.65600000000000003</v>
      </c>
    </row>
    <row r="195" spans="1:10" x14ac:dyDescent="0.3">
      <c r="A195" s="19" t="s">
        <v>107</v>
      </c>
      <c r="B195" s="19">
        <v>104380.41</v>
      </c>
      <c r="C195">
        <f t="shared" si="18"/>
        <v>52190.205000000002</v>
      </c>
    </row>
    <row r="196" spans="1:10" x14ac:dyDescent="0.3">
      <c r="A196" s="19" t="s">
        <v>108</v>
      </c>
      <c r="B196" s="19">
        <v>104380.41</v>
      </c>
      <c r="C196">
        <f t="shared" si="18"/>
        <v>52190.205000000002</v>
      </c>
    </row>
    <row r="197" spans="1:10" x14ac:dyDescent="0.3">
      <c r="A197" s="19" t="s">
        <v>109</v>
      </c>
      <c r="B197" s="19">
        <v>104167.1</v>
      </c>
      <c r="C197">
        <f t="shared" si="18"/>
        <v>52083.55</v>
      </c>
    </row>
    <row r="198" spans="1:10" x14ac:dyDescent="0.3">
      <c r="A198" s="19" t="s">
        <v>110</v>
      </c>
      <c r="B198" s="19">
        <v>103719.59</v>
      </c>
      <c r="C198">
        <f t="shared" si="18"/>
        <v>51859.794999999998</v>
      </c>
    </row>
    <row r="199" spans="1:10" x14ac:dyDescent="0.3">
      <c r="A199" s="19" t="s">
        <v>111</v>
      </c>
      <c r="B199" s="19">
        <v>103719.59</v>
      </c>
      <c r="C199">
        <f t="shared" si="18"/>
        <v>51859.794999999998</v>
      </c>
    </row>
    <row r="200" spans="1:10" x14ac:dyDescent="0.3">
      <c r="A200" s="19" t="s">
        <v>112</v>
      </c>
      <c r="B200" s="19">
        <v>103409.83</v>
      </c>
      <c r="C200">
        <f t="shared" si="18"/>
        <v>51704.915000000001</v>
      </c>
    </row>
    <row r="201" spans="1:10" ht="15" customHeight="1" x14ac:dyDescent="0.3">
      <c r="A201" s="19" t="s">
        <v>115</v>
      </c>
      <c r="B201" s="19">
        <v>102932.84</v>
      </c>
      <c r="C201">
        <f t="shared" si="18"/>
        <v>51466.42</v>
      </c>
    </row>
    <row r="202" spans="1:10" ht="16.2" customHeight="1" x14ac:dyDescent="0.3">
      <c r="A202" s="19" t="s">
        <v>116</v>
      </c>
      <c r="B202" s="19">
        <v>102932.84</v>
      </c>
      <c r="C202">
        <f t="shared" si="18"/>
        <v>51466.42</v>
      </c>
    </row>
    <row r="203" spans="1:10" ht="15.6" customHeight="1" x14ac:dyDescent="0.3">
      <c r="A203" s="19" t="s">
        <v>117</v>
      </c>
      <c r="B203" s="19">
        <v>102804.72</v>
      </c>
      <c r="C203">
        <f t="shared" si="18"/>
        <v>51402.36</v>
      </c>
    </row>
    <row r="204" spans="1:10" ht="16.2" customHeight="1" x14ac:dyDescent="0.3">
      <c r="A204" s="19" t="s">
        <v>119</v>
      </c>
      <c r="B204" s="19">
        <v>102508.17</v>
      </c>
      <c r="C204">
        <f t="shared" si="18"/>
        <v>51254.084999999999</v>
      </c>
    </row>
    <row r="205" spans="1:10" ht="16.2" customHeight="1" x14ac:dyDescent="0.3">
      <c r="A205" s="19" t="s">
        <v>120</v>
      </c>
      <c r="B205" s="19">
        <v>102508.17</v>
      </c>
      <c r="C205">
        <f t="shared" si="18"/>
        <v>51254.084999999999</v>
      </c>
    </row>
    <row r="206" spans="1:10" ht="16.2" customHeight="1" x14ac:dyDescent="0.3">
      <c r="A206" s="19" t="s">
        <v>121</v>
      </c>
      <c r="B206" s="19">
        <v>100970.82</v>
      </c>
      <c r="C206">
        <f t="shared" si="18"/>
        <v>50485.41</v>
      </c>
    </row>
    <row r="207" spans="1:10" x14ac:dyDescent="0.3">
      <c r="B207">
        <f>SUM(B192:B206)</f>
        <v>1552843.7699999998</v>
      </c>
    </row>
  </sheetData>
  <mergeCells count="47">
    <mergeCell ref="B163:B168"/>
    <mergeCell ref="B169:B174"/>
    <mergeCell ref="B175:B180"/>
    <mergeCell ref="B181:B186"/>
    <mergeCell ref="B127:B132"/>
    <mergeCell ref="B133:B138"/>
    <mergeCell ref="B139:B144"/>
    <mergeCell ref="B145:B150"/>
    <mergeCell ref="B151:B156"/>
    <mergeCell ref="B157:B162"/>
    <mergeCell ref="O62:O67"/>
    <mergeCell ref="B63:B67"/>
    <mergeCell ref="O68:O73"/>
    <mergeCell ref="B69:B73"/>
    <mergeCell ref="B121:B126"/>
    <mergeCell ref="O74:O79"/>
    <mergeCell ref="B75:B79"/>
    <mergeCell ref="O80:O85"/>
    <mergeCell ref="B81:B85"/>
    <mergeCell ref="O86:O91"/>
    <mergeCell ref="B87:B91"/>
    <mergeCell ref="A93:L93"/>
    <mergeCell ref="B97:B102"/>
    <mergeCell ref="B103:B108"/>
    <mergeCell ref="B109:B114"/>
    <mergeCell ref="B115:B120"/>
    <mergeCell ref="B45:B49"/>
    <mergeCell ref="O50:O55"/>
    <mergeCell ref="B51:B55"/>
    <mergeCell ref="O56:O61"/>
    <mergeCell ref="B57:B61"/>
    <mergeCell ref="I191:J191"/>
    <mergeCell ref="O2:O7"/>
    <mergeCell ref="B3:B7"/>
    <mergeCell ref="O8:O13"/>
    <mergeCell ref="B9:B13"/>
    <mergeCell ref="O14:O19"/>
    <mergeCell ref="B15:B19"/>
    <mergeCell ref="O20:O25"/>
    <mergeCell ref="B21:B25"/>
    <mergeCell ref="O26:O31"/>
    <mergeCell ref="B27:B31"/>
    <mergeCell ref="O32:O37"/>
    <mergeCell ref="B33:B37"/>
    <mergeCell ref="O38:O43"/>
    <mergeCell ref="B39:B43"/>
    <mergeCell ref="O44:O49"/>
  </mergeCells>
  <phoneticPr fontId="7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5"/>
  <sheetViews>
    <sheetView workbookViewId="0">
      <selection activeCell="F186" sqref="F186"/>
    </sheetView>
  </sheetViews>
  <sheetFormatPr defaultRowHeight="14.4" x14ac:dyDescent="0.3"/>
  <cols>
    <col min="4" max="4" width="11.77734375" customWidth="1"/>
    <col min="12" max="12" width="12.88671875" customWidth="1"/>
    <col min="13" max="13" width="10.21875" customWidth="1"/>
    <col min="14" max="14" width="13.109375" customWidth="1"/>
  </cols>
  <sheetData>
    <row r="1" spans="1:17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11</v>
      </c>
      <c r="M1" s="2"/>
      <c r="N1" s="2"/>
      <c r="O1" s="2" t="s">
        <v>14</v>
      </c>
      <c r="P1" s="2" t="s">
        <v>71</v>
      </c>
      <c r="Q1" s="2" t="s">
        <v>35</v>
      </c>
    </row>
    <row r="2" spans="1:17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3" t="s">
        <v>75</v>
      </c>
      <c r="N2" s="2"/>
      <c r="O2" s="40" t="s">
        <v>12</v>
      </c>
      <c r="P2" s="2">
        <v>1</v>
      </c>
      <c r="Q2" s="2">
        <f>(L115+L121)/(L2+L3)</f>
        <v>1.8833159092314877</v>
      </c>
    </row>
    <row r="3" spans="1:17" x14ac:dyDescent="0.3">
      <c r="A3" s="2"/>
      <c r="B3" s="35" t="s">
        <v>12</v>
      </c>
      <c r="C3" s="2">
        <v>1</v>
      </c>
      <c r="D3" s="2" t="s">
        <v>59</v>
      </c>
      <c r="E3" s="4">
        <v>104.5</v>
      </c>
      <c r="F3" s="4">
        <v>47450.400000000001</v>
      </c>
      <c r="G3" s="4">
        <v>2064.8000000000002</v>
      </c>
      <c r="H3" s="2">
        <v>6</v>
      </c>
      <c r="I3" s="2">
        <v>2400</v>
      </c>
      <c r="J3" s="2">
        <f>(G3*I3/10^5)*1.2*1.2</f>
        <v>71.359487999999999</v>
      </c>
      <c r="K3" s="2">
        <f>((2*J3)/H3)+((1.41*3+0.5*1)*H3/2)</f>
        <v>37.976495999999997</v>
      </c>
      <c r="L3" s="2">
        <f>J3+K3*0.16</f>
        <v>77.435727360000001</v>
      </c>
      <c r="M3" s="2">
        <f>G3*I3/10^4</f>
        <v>495.55200000000002</v>
      </c>
      <c r="N3" s="2"/>
      <c r="O3" s="40"/>
      <c r="P3" s="2">
        <v>2</v>
      </c>
      <c r="Q3" s="2">
        <f t="shared" ref="Q3:Q66" si="0">(L116+L122)/(L3+L4)</f>
        <v>1.040508100837289</v>
      </c>
    </row>
    <row r="4" spans="1:17" x14ac:dyDescent="0.3">
      <c r="A4" s="2"/>
      <c r="B4" s="35"/>
      <c r="C4" s="2">
        <v>2</v>
      </c>
      <c r="D4" s="2" t="s">
        <v>59</v>
      </c>
      <c r="E4" s="4">
        <v>104.5</v>
      </c>
      <c r="F4" s="4">
        <v>47450.400000000001</v>
      </c>
      <c r="G4" s="4">
        <v>2064.8000000000002</v>
      </c>
      <c r="H4" s="2">
        <v>6</v>
      </c>
      <c r="I4" s="2">
        <v>2400</v>
      </c>
      <c r="J4" s="2">
        <f t="shared" ref="J4:J67" si="1">(G4*I4/10^5)*1.2*1.2</f>
        <v>71.359487999999999</v>
      </c>
      <c r="K4" s="2">
        <f t="shared" ref="K4:K67" si="2">((2*J4)/H4)+((1.41*3+0.5*1)*H4/2)</f>
        <v>37.976495999999997</v>
      </c>
      <c r="L4" s="2">
        <f t="shared" ref="L4:L37" si="3">J4+K4*0.16</f>
        <v>77.435727360000001</v>
      </c>
      <c r="M4" s="2">
        <f t="shared" ref="M4:M67" si="4">G4*I4/10^4</f>
        <v>495.55200000000002</v>
      </c>
      <c r="N4" s="2"/>
      <c r="O4" s="40"/>
      <c r="P4" s="2">
        <v>3</v>
      </c>
      <c r="Q4" s="2">
        <f t="shared" si="0"/>
        <v>1.0218552255380255</v>
      </c>
    </row>
    <row r="5" spans="1:17" x14ac:dyDescent="0.3">
      <c r="A5" s="2"/>
      <c r="B5" s="35"/>
      <c r="C5" s="2">
        <v>3</v>
      </c>
      <c r="D5" s="2" t="s">
        <v>59</v>
      </c>
      <c r="E5" s="4">
        <v>104.5</v>
      </c>
      <c r="F5" s="4">
        <v>47450.400000000001</v>
      </c>
      <c r="G5" s="4">
        <v>2064.8000000000002</v>
      </c>
      <c r="H5" s="2">
        <v>6</v>
      </c>
      <c r="I5" s="2">
        <v>2400</v>
      </c>
      <c r="J5" s="2">
        <f t="shared" si="1"/>
        <v>71.359487999999999</v>
      </c>
      <c r="K5" s="2">
        <f t="shared" si="2"/>
        <v>37.976495999999997</v>
      </c>
      <c r="L5" s="2">
        <f t="shared" si="3"/>
        <v>77.435727360000001</v>
      </c>
      <c r="M5" s="2">
        <f t="shared" si="4"/>
        <v>495.55200000000002</v>
      </c>
      <c r="N5" s="2"/>
      <c r="O5" s="40"/>
      <c r="P5" s="2">
        <v>4</v>
      </c>
      <c r="Q5" s="2">
        <f t="shared" si="0"/>
        <v>1.0218552255380255</v>
      </c>
    </row>
    <row r="6" spans="1:17" x14ac:dyDescent="0.3">
      <c r="A6" s="2"/>
      <c r="B6" s="35"/>
      <c r="C6" s="2">
        <v>4</v>
      </c>
      <c r="D6" s="2" t="s">
        <v>59</v>
      </c>
      <c r="E6" s="4">
        <v>104.5</v>
      </c>
      <c r="F6" s="4">
        <v>47450.400000000001</v>
      </c>
      <c r="G6" s="4">
        <v>2064.8000000000002</v>
      </c>
      <c r="H6" s="2">
        <v>6</v>
      </c>
      <c r="I6" s="2">
        <v>2400</v>
      </c>
      <c r="J6" s="2">
        <f t="shared" si="1"/>
        <v>71.359487999999999</v>
      </c>
      <c r="K6" s="2">
        <f t="shared" si="2"/>
        <v>37.976495999999997</v>
      </c>
      <c r="L6" s="2">
        <f t="shared" si="3"/>
        <v>77.435727360000001</v>
      </c>
      <c r="M6" s="2">
        <f t="shared" si="4"/>
        <v>495.55200000000002</v>
      </c>
      <c r="N6" s="2"/>
      <c r="O6" s="40"/>
      <c r="P6" s="2">
        <v>5</v>
      </c>
      <c r="Q6" s="2">
        <f t="shared" si="0"/>
        <v>1.040508100837289</v>
      </c>
    </row>
    <row r="7" spans="1:17" x14ac:dyDescent="0.3">
      <c r="A7" s="2"/>
      <c r="B7" s="35"/>
      <c r="C7" s="2">
        <v>5</v>
      </c>
      <c r="D7" s="2" t="s">
        <v>59</v>
      </c>
      <c r="E7" s="4">
        <v>104.5</v>
      </c>
      <c r="F7" s="4">
        <v>47450.400000000001</v>
      </c>
      <c r="G7" s="4">
        <v>2064.8000000000002</v>
      </c>
      <c r="H7" s="2">
        <v>6</v>
      </c>
      <c r="I7" s="2">
        <v>2400</v>
      </c>
      <c r="J7" s="2">
        <f t="shared" si="1"/>
        <v>71.359487999999999</v>
      </c>
      <c r="K7" s="2">
        <f t="shared" si="2"/>
        <v>37.976495999999997</v>
      </c>
      <c r="L7" s="2">
        <f t="shared" si="3"/>
        <v>77.435727360000001</v>
      </c>
      <c r="M7" s="2">
        <f t="shared" si="4"/>
        <v>495.55200000000002</v>
      </c>
      <c r="N7" s="2"/>
      <c r="O7" s="40"/>
      <c r="P7" s="2">
        <v>6</v>
      </c>
      <c r="Q7" s="2">
        <f t="shared" si="0"/>
        <v>1.8833159092314877</v>
      </c>
    </row>
    <row r="8" spans="1:17" x14ac:dyDescent="0.3">
      <c r="A8" s="2"/>
      <c r="B8" s="2"/>
      <c r="C8" s="2"/>
      <c r="D8" s="2"/>
      <c r="E8" s="4"/>
      <c r="F8" s="4"/>
      <c r="G8" s="4"/>
      <c r="H8" s="2"/>
      <c r="I8" s="2"/>
      <c r="J8" s="2"/>
      <c r="K8" s="2"/>
      <c r="L8" s="2"/>
      <c r="M8" s="2"/>
      <c r="N8" s="2"/>
      <c r="O8" s="40" t="s">
        <v>16</v>
      </c>
      <c r="P8" s="2">
        <v>1</v>
      </c>
      <c r="Q8" s="2">
        <f t="shared" si="0"/>
        <v>2.0059647146634814</v>
      </c>
    </row>
    <row r="9" spans="1:17" x14ac:dyDescent="0.3">
      <c r="A9" s="2"/>
      <c r="B9" s="35" t="s">
        <v>16</v>
      </c>
      <c r="C9" s="2">
        <v>1</v>
      </c>
      <c r="D9" s="2" t="s">
        <v>59</v>
      </c>
      <c r="E9" s="4">
        <v>104.5</v>
      </c>
      <c r="F9" s="4">
        <v>47450.400000000001</v>
      </c>
      <c r="G9" s="4">
        <v>2064.8000000000002</v>
      </c>
      <c r="H9" s="2">
        <v>6</v>
      </c>
      <c r="I9" s="2">
        <v>2400</v>
      </c>
      <c r="J9" s="2">
        <f t="shared" si="1"/>
        <v>71.359487999999999</v>
      </c>
      <c r="K9" s="2">
        <f t="shared" si="2"/>
        <v>37.976495999999997</v>
      </c>
      <c r="L9" s="2">
        <f t="shared" si="3"/>
        <v>77.435727360000001</v>
      </c>
      <c r="M9" s="2">
        <f t="shared" si="4"/>
        <v>495.55200000000002</v>
      </c>
      <c r="N9" s="2"/>
      <c r="O9" s="40"/>
      <c r="P9" s="2">
        <v>2</v>
      </c>
      <c r="Q9" s="2">
        <f t="shared" si="0"/>
        <v>1.0866908412108882</v>
      </c>
    </row>
    <row r="10" spans="1:17" x14ac:dyDescent="0.3">
      <c r="A10" s="2"/>
      <c r="B10" s="35"/>
      <c r="C10" s="2">
        <v>2</v>
      </c>
      <c r="D10" s="2" t="s">
        <v>59</v>
      </c>
      <c r="E10" s="4">
        <v>104.5</v>
      </c>
      <c r="F10" s="4">
        <v>47450.400000000001</v>
      </c>
      <c r="G10" s="4">
        <v>2064.8000000000002</v>
      </c>
      <c r="H10" s="2">
        <v>6</v>
      </c>
      <c r="I10" s="2">
        <v>2400</v>
      </c>
      <c r="J10" s="2">
        <f t="shared" si="1"/>
        <v>71.359487999999999</v>
      </c>
      <c r="K10" s="2">
        <f t="shared" si="2"/>
        <v>37.976495999999997</v>
      </c>
      <c r="L10" s="2">
        <f t="shared" si="3"/>
        <v>77.435727360000001</v>
      </c>
      <c r="M10" s="2">
        <f t="shared" si="4"/>
        <v>495.55200000000002</v>
      </c>
      <c r="N10" s="2"/>
      <c r="O10" s="40"/>
      <c r="P10" s="2">
        <v>3</v>
      </c>
      <c r="Q10" s="2">
        <f t="shared" si="0"/>
        <v>1.0695566266246102</v>
      </c>
    </row>
    <row r="11" spans="1:17" x14ac:dyDescent="0.3">
      <c r="A11" s="2"/>
      <c r="B11" s="35"/>
      <c r="C11" s="2">
        <v>3</v>
      </c>
      <c r="D11" s="2" t="s">
        <v>59</v>
      </c>
      <c r="E11" s="4">
        <v>104.5</v>
      </c>
      <c r="F11" s="4">
        <v>47450.400000000001</v>
      </c>
      <c r="G11" s="4">
        <v>2064.8000000000002</v>
      </c>
      <c r="H11" s="2">
        <v>6</v>
      </c>
      <c r="I11" s="2">
        <v>2400</v>
      </c>
      <c r="J11" s="2">
        <f t="shared" si="1"/>
        <v>71.359487999999999</v>
      </c>
      <c r="K11" s="2">
        <f t="shared" si="2"/>
        <v>37.976495999999997</v>
      </c>
      <c r="L11" s="2">
        <f t="shared" si="3"/>
        <v>77.435727360000001</v>
      </c>
      <c r="M11" s="2">
        <f t="shared" si="4"/>
        <v>495.55200000000002</v>
      </c>
      <c r="N11" s="2"/>
      <c r="O11" s="40"/>
      <c r="P11" s="2">
        <v>4</v>
      </c>
      <c r="Q11" s="2">
        <f t="shared" si="0"/>
        <v>1.0695566266246102</v>
      </c>
    </row>
    <row r="12" spans="1:17" x14ac:dyDescent="0.3">
      <c r="A12" s="2"/>
      <c r="B12" s="35"/>
      <c r="C12" s="2">
        <v>4</v>
      </c>
      <c r="D12" s="2" t="s">
        <v>59</v>
      </c>
      <c r="E12" s="4">
        <v>104.5</v>
      </c>
      <c r="F12" s="4">
        <v>47450.400000000001</v>
      </c>
      <c r="G12" s="4">
        <v>2064.8000000000002</v>
      </c>
      <c r="H12" s="2">
        <v>6</v>
      </c>
      <c r="I12" s="2">
        <v>2400</v>
      </c>
      <c r="J12" s="2">
        <f t="shared" si="1"/>
        <v>71.359487999999999</v>
      </c>
      <c r="K12" s="2">
        <f t="shared" si="2"/>
        <v>37.976495999999997</v>
      </c>
      <c r="L12" s="2">
        <f t="shared" si="3"/>
        <v>77.435727360000001</v>
      </c>
      <c r="M12" s="2">
        <f t="shared" si="4"/>
        <v>495.55200000000002</v>
      </c>
      <c r="N12" s="2"/>
      <c r="O12" s="40"/>
      <c r="P12" s="2">
        <v>5</v>
      </c>
      <c r="Q12" s="2">
        <f t="shared" si="0"/>
        <v>1.0866908412108882</v>
      </c>
    </row>
    <row r="13" spans="1:17" x14ac:dyDescent="0.3">
      <c r="A13" s="2"/>
      <c r="B13" s="35"/>
      <c r="C13" s="2">
        <v>5</v>
      </c>
      <c r="D13" s="2" t="s">
        <v>59</v>
      </c>
      <c r="E13" s="4">
        <v>104.5</v>
      </c>
      <c r="F13" s="4">
        <v>47450.400000000001</v>
      </c>
      <c r="G13" s="4">
        <v>2064.8000000000002</v>
      </c>
      <c r="H13" s="2">
        <v>6</v>
      </c>
      <c r="I13" s="2">
        <v>2400</v>
      </c>
      <c r="J13" s="2">
        <f t="shared" si="1"/>
        <v>71.359487999999999</v>
      </c>
      <c r="K13" s="2">
        <f t="shared" si="2"/>
        <v>37.976495999999997</v>
      </c>
      <c r="L13" s="2">
        <f t="shared" si="3"/>
        <v>77.435727360000001</v>
      </c>
      <c r="M13" s="2">
        <f t="shared" si="4"/>
        <v>495.55200000000002</v>
      </c>
      <c r="N13" s="2"/>
      <c r="O13" s="40"/>
      <c r="P13" s="2">
        <v>6</v>
      </c>
      <c r="Q13" s="2">
        <f t="shared" si="0"/>
        <v>2.0059647146634814</v>
      </c>
    </row>
    <row r="14" spans="1:17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0" t="s">
        <v>17</v>
      </c>
      <c r="P14" s="2">
        <v>1</v>
      </c>
      <c r="Q14" s="2">
        <f t="shared" si="0"/>
        <v>2.1330354563771059</v>
      </c>
    </row>
    <row r="15" spans="1:17" x14ac:dyDescent="0.3">
      <c r="A15" s="2"/>
      <c r="B15" s="35" t="s">
        <v>17</v>
      </c>
      <c r="C15" s="2">
        <v>1</v>
      </c>
      <c r="D15" s="2" t="s">
        <v>59</v>
      </c>
      <c r="E15" s="4">
        <v>104.5</v>
      </c>
      <c r="F15" s="4">
        <v>47450.400000000001</v>
      </c>
      <c r="G15" s="4">
        <v>2064.8000000000002</v>
      </c>
      <c r="H15" s="2">
        <v>6</v>
      </c>
      <c r="I15" s="2">
        <v>2400</v>
      </c>
      <c r="J15" s="2">
        <f t="shared" si="1"/>
        <v>71.359487999999999</v>
      </c>
      <c r="K15" s="2">
        <f t="shared" si="2"/>
        <v>37.976495999999997</v>
      </c>
      <c r="L15" s="2">
        <f t="shared" si="3"/>
        <v>77.435727360000001</v>
      </c>
      <c r="M15" s="2">
        <f t="shared" si="4"/>
        <v>495.55200000000002</v>
      </c>
      <c r="N15" s="2"/>
      <c r="O15" s="40"/>
      <c r="P15" s="2">
        <v>2</v>
      </c>
      <c r="Q15" s="2">
        <f t="shared" si="0"/>
        <v>1.1327245541313438</v>
      </c>
    </row>
    <row r="16" spans="1:17" x14ac:dyDescent="0.3">
      <c r="A16" s="2"/>
      <c r="B16" s="35"/>
      <c r="C16" s="2">
        <v>2</v>
      </c>
      <c r="D16" s="2" t="s">
        <v>59</v>
      </c>
      <c r="E16" s="4">
        <v>104.5</v>
      </c>
      <c r="F16" s="4">
        <v>47450.400000000001</v>
      </c>
      <c r="G16" s="4">
        <v>2064.8000000000002</v>
      </c>
      <c r="H16" s="2">
        <v>6</v>
      </c>
      <c r="I16" s="2">
        <v>2400</v>
      </c>
      <c r="J16" s="2">
        <f t="shared" si="1"/>
        <v>71.359487999999999</v>
      </c>
      <c r="K16" s="2">
        <f t="shared" si="2"/>
        <v>37.976495999999997</v>
      </c>
      <c r="L16" s="2">
        <f t="shared" si="3"/>
        <v>77.435727360000001</v>
      </c>
      <c r="M16" s="2">
        <f t="shared" si="4"/>
        <v>495.55200000000002</v>
      </c>
      <c r="N16" s="2"/>
      <c r="O16" s="40"/>
      <c r="P16" s="2">
        <v>3</v>
      </c>
      <c r="Q16" s="2">
        <f t="shared" si="0"/>
        <v>1.1171846967421875</v>
      </c>
    </row>
    <row r="17" spans="1:17" x14ac:dyDescent="0.3">
      <c r="A17" s="2"/>
      <c r="B17" s="35"/>
      <c r="C17" s="2">
        <v>3</v>
      </c>
      <c r="D17" s="2" t="s">
        <v>59</v>
      </c>
      <c r="E17" s="4">
        <v>104.5</v>
      </c>
      <c r="F17" s="4">
        <v>47450.400000000001</v>
      </c>
      <c r="G17" s="4">
        <v>2064.8000000000002</v>
      </c>
      <c r="H17" s="2">
        <v>6</v>
      </c>
      <c r="I17" s="2">
        <v>2400</v>
      </c>
      <c r="J17" s="2">
        <f t="shared" si="1"/>
        <v>71.359487999999999</v>
      </c>
      <c r="K17" s="2">
        <f t="shared" si="2"/>
        <v>37.976495999999997</v>
      </c>
      <c r="L17" s="2">
        <f t="shared" si="3"/>
        <v>77.435727360000001</v>
      </c>
      <c r="M17" s="2">
        <f t="shared" si="4"/>
        <v>495.55200000000002</v>
      </c>
      <c r="N17" s="2"/>
      <c r="O17" s="40"/>
      <c r="P17" s="2">
        <v>4</v>
      </c>
      <c r="Q17" s="2">
        <f t="shared" si="0"/>
        <v>1.1171846967421875</v>
      </c>
    </row>
    <row r="18" spans="1:17" x14ac:dyDescent="0.3">
      <c r="A18" s="2"/>
      <c r="B18" s="35"/>
      <c r="C18" s="2">
        <v>4</v>
      </c>
      <c r="D18" s="2" t="s">
        <v>59</v>
      </c>
      <c r="E18" s="4">
        <v>104.5</v>
      </c>
      <c r="F18" s="4">
        <v>47450.400000000001</v>
      </c>
      <c r="G18" s="4">
        <v>2064.8000000000002</v>
      </c>
      <c r="H18" s="2">
        <v>6</v>
      </c>
      <c r="I18" s="2">
        <v>2400</v>
      </c>
      <c r="J18" s="2">
        <f t="shared" si="1"/>
        <v>71.359487999999999</v>
      </c>
      <c r="K18" s="2">
        <f t="shared" si="2"/>
        <v>37.976495999999997</v>
      </c>
      <c r="L18" s="2">
        <f t="shared" si="3"/>
        <v>77.435727360000001</v>
      </c>
      <c r="M18" s="2">
        <f t="shared" si="4"/>
        <v>495.55200000000002</v>
      </c>
      <c r="N18" s="2"/>
      <c r="O18" s="40"/>
      <c r="P18" s="2">
        <v>5</v>
      </c>
      <c r="Q18" s="2">
        <f t="shared" si="0"/>
        <v>1.1327245541313438</v>
      </c>
    </row>
    <row r="19" spans="1:17" x14ac:dyDescent="0.3">
      <c r="A19" s="2"/>
      <c r="B19" s="35"/>
      <c r="C19" s="2">
        <v>5</v>
      </c>
      <c r="D19" s="2" t="s">
        <v>59</v>
      </c>
      <c r="E19" s="4">
        <v>104.5</v>
      </c>
      <c r="F19" s="4">
        <v>47450.400000000001</v>
      </c>
      <c r="G19" s="4">
        <v>2064.8000000000002</v>
      </c>
      <c r="H19" s="2">
        <v>6</v>
      </c>
      <c r="I19" s="2">
        <v>2400</v>
      </c>
      <c r="J19" s="2">
        <f t="shared" si="1"/>
        <v>71.359487999999999</v>
      </c>
      <c r="K19" s="2">
        <f t="shared" si="2"/>
        <v>37.976495999999997</v>
      </c>
      <c r="L19" s="2">
        <f t="shared" si="3"/>
        <v>77.435727360000001</v>
      </c>
      <c r="M19" s="2">
        <f t="shared" si="4"/>
        <v>495.55200000000002</v>
      </c>
      <c r="N19" s="2"/>
      <c r="O19" s="40"/>
      <c r="P19" s="2">
        <v>6</v>
      </c>
      <c r="Q19" s="2">
        <f t="shared" si="0"/>
        <v>2.1330354563771059</v>
      </c>
    </row>
    <row r="20" spans="1:17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0" t="s">
        <v>19</v>
      </c>
      <c r="P20" s="2">
        <v>1</v>
      </c>
      <c r="Q20" s="2">
        <f t="shared" si="0"/>
        <v>2.258256365259649</v>
      </c>
    </row>
    <row r="21" spans="1:17" x14ac:dyDescent="0.3">
      <c r="A21" s="2"/>
      <c r="B21" s="35" t="s">
        <v>19</v>
      </c>
      <c r="C21" s="2">
        <v>1</v>
      </c>
      <c r="D21" s="2" t="s">
        <v>59</v>
      </c>
      <c r="E21" s="4">
        <v>104.5</v>
      </c>
      <c r="F21" s="4">
        <v>47450.400000000001</v>
      </c>
      <c r="G21" s="4">
        <v>2064.8000000000002</v>
      </c>
      <c r="H21" s="2">
        <v>6</v>
      </c>
      <c r="I21" s="2">
        <v>2400</v>
      </c>
      <c r="J21" s="2">
        <f t="shared" si="1"/>
        <v>71.359487999999999</v>
      </c>
      <c r="K21" s="2">
        <f t="shared" si="2"/>
        <v>37.976495999999997</v>
      </c>
      <c r="L21" s="2">
        <f t="shared" si="3"/>
        <v>77.435727360000001</v>
      </c>
      <c r="M21" s="2">
        <f t="shared" si="4"/>
        <v>495.55200000000002</v>
      </c>
      <c r="N21" s="2"/>
      <c r="O21" s="40"/>
      <c r="P21" s="2">
        <v>2</v>
      </c>
      <c r="Q21" s="2">
        <f t="shared" si="0"/>
        <v>1.1788520991519269</v>
      </c>
    </row>
    <row r="22" spans="1:17" x14ac:dyDescent="0.3">
      <c r="A22" s="2"/>
      <c r="B22" s="35"/>
      <c r="C22" s="2">
        <v>2</v>
      </c>
      <c r="D22" s="2" t="s">
        <v>59</v>
      </c>
      <c r="E22" s="4">
        <v>104.5</v>
      </c>
      <c r="F22" s="4">
        <v>47450.400000000001</v>
      </c>
      <c r="G22" s="4">
        <v>2064.8000000000002</v>
      </c>
      <c r="H22" s="2">
        <v>6</v>
      </c>
      <c r="I22" s="2">
        <v>2400</v>
      </c>
      <c r="J22" s="2">
        <f t="shared" si="1"/>
        <v>71.359487999999999</v>
      </c>
      <c r="K22" s="2">
        <f t="shared" si="2"/>
        <v>37.976495999999997</v>
      </c>
      <c r="L22" s="2">
        <f t="shared" si="3"/>
        <v>77.435727360000001</v>
      </c>
      <c r="M22" s="2">
        <f t="shared" si="4"/>
        <v>495.55200000000002</v>
      </c>
      <c r="N22" s="2"/>
      <c r="O22" s="40"/>
      <c r="P22" s="2">
        <v>3</v>
      </c>
      <c r="Q22" s="2">
        <f t="shared" si="0"/>
        <v>1.1647559944966628</v>
      </c>
    </row>
    <row r="23" spans="1:17" x14ac:dyDescent="0.3">
      <c r="A23" s="2"/>
      <c r="B23" s="35"/>
      <c r="C23" s="2">
        <v>3</v>
      </c>
      <c r="D23" s="2" t="s">
        <v>59</v>
      </c>
      <c r="E23" s="4">
        <v>104.5</v>
      </c>
      <c r="F23" s="4">
        <v>47450.400000000001</v>
      </c>
      <c r="G23" s="4">
        <v>2064.8000000000002</v>
      </c>
      <c r="H23" s="2">
        <v>6</v>
      </c>
      <c r="I23" s="2">
        <v>2400</v>
      </c>
      <c r="J23" s="2">
        <f t="shared" si="1"/>
        <v>71.359487999999999</v>
      </c>
      <c r="K23" s="2">
        <f t="shared" si="2"/>
        <v>37.976495999999997</v>
      </c>
      <c r="L23" s="2">
        <f t="shared" si="3"/>
        <v>77.435727360000001</v>
      </c>
      <c r="M23" s="2">
        <f t="shared" si="4"/>
        <v>495.55200000000002</v>
      </c>
      <c r="N23" s="2"/>
      <c r="O23" s="40"/>
      <c r="P23" s="2">
        <v>4</v>
      </c>
      <c r="Q23" s="2">
        <f t="shared" si="0"/>
        <v>1.1647559944966628</v>
      </c>
    </row>
    <row r="24" spans="1:17" x14ac:dyDescent="0.3">
      <c r="A24" s="2"/>
      <c r="B24" s="35"/>
      <c r="C24" s="2">
        <v>4</v>
      </c>
      <c r="D24" s="2" t="s">
        <v>59</v>
      </c>
      <c r="E24" s="4">
        <v>104.5</v>
      </c>
      <c r="F24" s="4">
        <v>47450.400000000001</v>
      </c>
      <c r="G24" s="4">
        <v>2064.8000000000002</v>
      </c>
      <c r="H24" s="2">
        <v>6</v>
      </c>
      <c r="I24" s="2">
        <v>2400</v>
      </c>
      <c r="J24" s="2">
        <f t="shared" si="1"/>
        <v>71.359487999999999</v>
      </c>
      <c r="K24" s="2">
        <f t="shared" si="2"/>
        <v>37.976495999999997</v>
      </c>
      <c r="L24" s="2">
        <f t="shared" si="3"/>
        <v>77.435727360000001</v>
      </c>
      <c r="M24" s="2">
        <f t="shared" si="4"/>
        <v>495.55200000000002</v>
      </c>
      <c r="N24" s="2"/>
      <c r="O24" s="40"/>
      <c r="P24" s="2">
        <v>5</v>
      </c>
      <c r="Q24" s="2">
        <f t="shared" si="0"/>
        <v>1.1788520991519269</v>
      </c>
    </row>
    <row r="25" spans="1:17" x14ac:dyDescent="0.3">
      <c r="A25" s="2"/>
      <c r="B25" s="35"/>
      <c r="C25" s="2">
        <v>5</v>
      </c>
      <c r="D25" s="2" t="s">
        <v>59</v>
      </c>
      <c r="E25" s="4">
        <v>104.5</v>
      </c>
      <c r="F25" s="4">
        <v>47450.400000000001</v>
      </c>
      <c r="G25" s="4">
        <v>2064.8000000000002</v>
      </c>
      <c r="H25" s="2">
        <v>6</v>
      </c>
      <c r="I25" s="2">
        <v>2400</v>
      </c>
      <c r="J25" s="2">
        <f t="shared" si="1"/>
        <v>71.359487999999999</v>
      </c>
      <c r="K25" s="2">
        <f t="shared" si="2"/>
        <v>37.976495999999997</v>
      </c>
      <c r="L25" s="2">
        <f t="shared" si="3"/>
        <v>77.435727360000001</v>
      </c>
      <c r="M25" s="2">
        <f t="shared" si="4"/>
        <v>495.55200000000002</v>
      </c>
      <c r="N25" s="2"/>
      <c r="O25" s="40"/>
      <c r="P25" s="2">
        <v>6</v>
      </c>
      <c r="Q25" s="2">
        <f t="shared" si="0"/>
        <v>2.258256365259649</v>
      </c>
    </row>
    <row r="26" spans="1:17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0" t="s">
        <v>20</v>
      </c>
      <c r="P26" s="2">
        <v>1</v>
      </c>
      <c r="Q26" s="2">
        <f t="shared" si="0"/>
        <v>2.0387279099197801</v>
      </c>
    </row>
    <row r="27" spans="1:17" x14ac:dyDescent="0.3">
      <c r="A27" s="2"/>
      <c r="B27" s="35" t="s">
        <v>20</v>
      </c>
      <c r="C27" s="2">
        <v>1</v>
      </c>
      <c r="D27" s="2" t="s">
        <v>59</v>
      </c>
      <c r="E27" s="4">
        <v>104.5</v>
      </c>
      <c r="F27" s="4">
        <v>47450.400000000001</v>
      </c>
      <c r="G27" s="4">
        <v>2064.8000000000002</v>
      </c>
      <c r="H27" s="2">
        <v>6</v>
      </c>
      <c r="I27" s="2">
        <v>2400</v>
      </c>
      <c r="J27" s="2">
        <f t="shared" si="1"/>
        <v>71.359487999999999</v>
      </c>
      <c r="K27" s="2">
        <f t="shared" si="2"/>
        <v>37.976495999999997</v>
      </c>
      <c r="L27" s="2">
        <f t="shared" si="3"/>
        <v>77.435727360000001</v>
      </c>
      <c r="M27" s="2">
        <f t="shared" si="4"/>
        <v>495.55200000000002</v>
      </c>
      <c r="N27" s="2"/>
      <c r="O27" s="40"/>
      <c r="P27" s="2">
        <v>2</v>
      </c>
      <c r="Q27" s="2">
        <f t="shared" si="0"/>
        <v>1.0528398739201175</v>
      </c>
    </row>
    <row r="28" spans="1:17" x14ac:dyDescent="0.3">
      <c r="A28" s="2"/>
      <c r="B28" s="35"/>
      <c r="C28" s="2">
        <v>2</v>
      </c>
      <c r="D28" s="2" t="s">
        <v>59</v>
      </c>
      <c r="E28" s="4">
        <v>104.5</v>
      </c>
      <c r="F28" s="4">
        <v>47450.400000000001</v>
      </c>
      <c r="G28" s="4">
        <v>2064.8000000000002</v>
      </c>
      <c r="H28" s="2">
        <v>6</v>
      </c>
      <c r="I28" s="2">
        <v>2400</v>
      </c>
      <c r="J28" s="2">
        <f t="shared" si="1"/>
        <v>71.359487999999999</v>
      </c>
      <c r="K28" s="2">
        <f t="shared" si="2"/>
        <v>37.976495999999997</v>
      </c>
      <c r="L28" s="2">
        <f t="shared" si="3"/>
        <v>77.435727360000001</v>
      </c>
      <c r="M28" s="2">
        <f t="shared" si="4"/>
        <v>495.55200000000002</v>
      </c>
      <c r="N28" s="2"/>
      <c r="O28" s="40"/>
      <c r="P28" s="2">
        <v>3</v>
      </c>
      <c r="Q28" s="2">
        <f t="shared" si="0"/>
        <v>1.0405233425493223</v>
      </c>
    </row>
    <row r="29" spans="1:17" x14ac:dyDescent="0.3">
      <c r="A29" s="2"/>
      <c r="B29" s="35"/>
      <c r="C29" s="2">
        <v>3</v>
      </c>
      <c r="D29" s="2" t="s">
        <v>59</v>
      </c>
      <c r="E29" s="4">
        <v>104.5</v>
      </c>
      <c r="F29" s="4">
        <v>47450.400000000001</v>
      </c>
      <c r="G29" s="4">
        <v>2064.8000000000002</v>
      </c>
      <c r="H29" s="2">
        <v>6</v>
      </c>
      <c r="I29" s="2">
        <v>2400</v>
      </c>
      <c r="J29" s="2">
        <f t="shared" si="1"/>
        <v>71.359487999999999</v>
      </c>
      <c r="K29" s="2">
        <f t="shared" si="2"/>
        <v>37.976495999999997</v>
      </c>
      <c r="L29" s="2">
        <f t="shared" si="3"/>
        <v>77.435727360000001</v>
      </c>
      <c r="M29" s="2">
        <f t="shared" si="4"/>
        <v>495.55200000000002</v>
      </c>
      <c r="N29" s="2"/>
      <c r="O29" s="40"/>
      <c r="P29" s="2">
        <v>4</v>
      </c>
      <c r="Q29" s="2">
        <f t="shared" si="0"/>
        <v>1.0405233425493223</v>
      </c>
    </row>
    <row r="30" spans="1:17" x14ac:dyDescent="0.3">
      <c r="A30" s="2"/>
      <c r="B30" s="35"/>
      <c r="C30" s="2">
        <v>4</v>
      </c>
      <c r="D30" s="2" t="s">
        <v>59</v>
      </c>
      <c r="E30" s="4">
        <v>104.5</v>
      </c>
      <c r="F30" s="4">
        <v>47450.400000000001</v>
      </c>
      <c r="G30" s="4">
        <v>2064.8000000000002</v>
      </c>
      <c r="H30" s="2">
        <v>6</v>
      </c>
      <c r="I30" s="2">
        <v>2400</v>
      </c>
      <c r="J30" s="2">
        <f t="shared" si="1"/>
        <v>71.359487999999999</v>
      </c>
      <c r="K30" s="2">
        <f t="shared" si="2"/>
        <v>37.976495999999997</v>
      </c>
      <c r="L30" s="2">
        <f t="shared" si="3"/>
        <v>77.435727360000001</v>
      </c>
      <c r="M30" s="2">
        <f t="shared" si="4"/>
        <v>495.55200000000002</v>
      </c>
      <c r="N30" s="2"/>
      <c r="O30" s="40"/>
      <c r="P30" s="2">
        <v>5</v>
      </c>
      <c r="Q30" s="2">
        <f t="shared" si="0"/>
        <v>1.0528398739201175</v>
      </c>
    </row>
    <row r="31" spans="1:17" x14ac:dyDescent="0.3">
      <c r="A31" s="2"/>
      <c r="B31" s="35"/>
      <c r="C31" s="2">
        <v>5</v>
      </c>
      <c r="D31" s="2" t="s">
        <v>59</v>
      </c>
      <c r="E31" s="4">
        <v>104.5</v>
      </c>
      <c r="F31" s="4">
        <v>47450.400000000001</v>
      </c>
      <c r="G31" s="4">
        <v>2064.8000000000002</v>
      </c>
      <c r="H31" s="2">
        <v>6</v>
      </c>
      <c r="I31" s="2">
        <v>2400</v>
      </c>
      <c r="J31" s="2">
        <f t="shared" si="1"/>
        <v>71.359487999999999</v>
      </c>
      <c r="K31" s="2">
        <f t="shared" si="2"/>
        <v>37.976495999999997</v>
      </c>
      <c r="L31" s="2">
        <f t="shared" si="3"/>
        <v>77.435727360000001</v>
      </c>
      <c r="M31" s="2">
        <f t="shared" si="4"/>
        <v>495.55200000000002</v>
      </c>
      <c r="N31" s="2"/>
      <c r="O31" s="40"/>
      <c r="P31" s="2">
        <v>6</v>
      </c>
      <c r="Q31" s="2">
        <f t="shared" si="0"/>
        <v>2.0387279099197801</v>
      </c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0" t="s">
        <v>22</v>
      </c>
      <c r="P32" s="2">
        <v>1</v>
      </c>
      <c r="Q32" s="2">
        <f t="shared" si="0"/>
        <v>2.0674219679119279</v>
      </c>
    </row>
    <row r="33" spans="1:17" x14ac:dyDescent="0.3">
      <c r="A33" s="2"/>
      <c r="B33" s="35" t="s">
        <v>22</v>
      </c>
      <c r="C33" s="2">
        <v>1</v>
      </c>
      <c r="D33" s="2" t="s">
        <v>43</v>
      </c>
      <c r="E33" s="4">
        <v>94.8</v>
      </c>
      <c r="F33" s="4">
        <v>40957.199999999997</v>
      </c>
      <c r="G33" s="4">
        <v>1802.6</v>
      </c>
      <c r="H33" s="2">
        <v>6</v>
      </c>
      <c r="I33" s="2">
        <v>2400</v>
      </c>
      <c r="J33" s="2">
        <f t="shared" si="1"/>
        <v>62.297855999999996</v>
      </c>
      <c r="K33" s="2">
        <f t="shared" si="2"/>
        <v>34.955951999999996</v>
      </c>
      <c r="L33" s="2">
        <f t="shared" si="3"/>
        <v>67.890808319999991</v>
      </c>
      <c r="M33" s="2">
        <f t="shared" si="4"/>
        <v>432.62400000000002</v>
      </c>
      <c r="N33" s="2"/>
      <c r="O33" s="40"/>
      <c r="P33" s="2">
        <v>2</v>
      </c>
      <c r="Q33" s="2">
        <f t="shared" si="0"/>
        <v>1.0553720310348524</v>
      </c>
    </row>
    <row r="34" spans="1:17" x14ac:dyDescent="0.3">
      <c r="A34" s="2"/>
      <c r="B34" s="35"/>
      <c r="C34" s="2">
        <v>2</v>
      </c>
      <c r="D34" s="2" t="s">
        <v>43</v>
      </c>
      <c r="E34" s="4">
        <v>94.8</v>
      </c>
      <c r="F34" s="4">
        <v>40957.199999999997</v>
      </c>
      <c r="G34" s="4">
        <v>1802.6</v>
      </c>
      <c r="H34" s="2">
        <v>6</v>
      </c>
      <c r="I34" s="2">
        <v>2400</v>
      </c>
      <c r="J34" s="2">
        <f t="shared" si="1"/>
        <v>62.297855999999996</v>
      </c>
      <c r="K34" s="2">
        <f t="shared" si="2"/>
        <v>34.955951999999996</v>
      </c>
      <c r="L34" s="2">
        <f t="shared" si="3"/>
        <v>67.890808319999991</v>
      </c>
      <c r="M34" s="2">
        <f t="shared" si="4"/>
        <v>432.62400000000002</v>
      </c>
      <c r="N34" s="2"/>
      <c r="O34" s="40"/>
      <c r="P34" s="2">
        <v>3</v>
      </c>
      <c r="Q34" s="2">
        <f t="shared" si="0"/>
        <v>1.0434680359073236</v>
      </c>
    </row>
    <row r="35" spans="1:17" x14ac:dyDescent="0.3">
      <c r="A35" s="2"/>
      <c r="B35" s="35"/>
      <c r="C35" s="2">
        <v>3</v>
      </c>
      <c r="D35" s="2" t="s">
        <v>43</v>
      </c>
      <c r="E35" s="4">
        <v>94.8</v>
      </c>
      <c r="F35" s="4">
        <v>40957.199999999997</v>
      </c>
      <c r="G35" s="4">
        <v>1802.6</v>
      </c>
      <c r="H35" s="2">
        <v>6</v>
      </c>
      <c r="I35" s="2">
        <v>2400</v>
      </c>
      <c r="J35" s="2">
        <f t="shared" si="1"/>
        <v>62.297855999999996</v>
      </c>
      <c r="K35" s="2">
        <f t="shared" si="2"/>
        <v>34.955951999999996</v>
      </c>
      <c r="L35" s="2">
        <f t="shared" si="3"/>
        <v>67.890808319999991</v>
      </c>
      <c r="M35" s="2">
        <f t="shared" si="4"/>
        <v>432.62400000000002</v>
      </c>
      <c r="N35" s="2"/>
      <c r="O35" s="40"/>
      <c r="P35" s="2">
        <v>4</v>
      </c>
      <c r="Q35" s="2">
        <f t="shared" si="0"/>
        <v>1.0434680359073236</v>
      </c>
    </row>
    <row r="36" spans="1:17" x14ac:dyDescent="0.3">
      <c r="A36" s="2"/>
      <c r="B36" s="35"/>
      <c r="C36" s="2">
        <v>4</v>
      </c>
      <c r="D36" s="2" t="s">
        <v>43</v>
      </c>
      <c r="E36" s="4">
        <v>94.8</v>
      </c>
      <c r="F36" s="4">
        <v>40957.199999999997</v>
      </c>
      <c r="G36" s="4">
        <v>1802.6</v>
      </c>
      <c r="H36" s="2">
        <v>6</v>
      </c>
      <c r="I36" s="2">
        <v>2400</v>
      </c>
      <c r="J36" s="2">
        <f t="shared" si="1"/>
        <v>62.297855999999996</v>
      </c>
      <c r="K36" s="2">
        <f t="shared" si="2"/>
        <v>34.955951999999996</v>
      </c>
      <c r="L36" s="2">
        <f t="shared" si="3"/>
        <v>67.890808319999991</v>
      </c>
      <c r="M36" s="2">
        <f t="shared" si="4"/>
        <v>432.62400000000002</v>
      </c>
      <c r="N36" s="2"/>
      <c r="O36" s="40"/>
      <c r="P36" s="2">
        <v>5</v>
      </c>
      <c r="Q36" s="2">
        <f t="shared" si="0"/>
        <v>1.0553720310348524</v>
      </c>
    </row>
    <row r="37" spans="1:17" x14ac:dyDescent="0.3">
      <c r="A37" s="2"/>
      <c r="B37" s="35"/>
      <c r="C37" s="2">
        <v>5</v>
      </c>
      <c r="D37" s="2" t="s">
        <v>43</v>
      </c>
      <c r="E37" s="4">
        <v>94.8</v>
      </c>
      <c r="F37" s="4">
        <v>40957.199999999997</v>
      </c>
      <c r="G37" s="4">
        <v>1802.6</v>
      </c>
      <c r="H37" s="2">
        <v>6</v>
      </c>
      <c r="I37" s="2">
        <v>2400</v>
      </c>
      <c r="J37" s="2">
        <f t="shared" si="1"/>
        <v>62.297855999999996</v>
      </c>
      <c r="K37" s="2">
        <f t="shared" si="2"/>
        <v>34.955951999999996</v>
      </c>
      <c r="L37" s="2">
        <f t="shared" si="3"/>
        <v>67.890808319999991</v>
      </c>
      <c r="M37" s="2">
        <f t="shared" si="4"/>
        <v>432.62400000000002</v>
      </c>
      <c r="N37" s="2"/>
      <c r="O37" s="40"/>
      <c r="P37" s="2">
        <v>6</v>
      </c>
      <c r="Q37" s="2">
        <f t="shared" si="0"/>
        <v>2.0674219679119279</v>
      </c>
    </row>
    <row r="38" spans="1:1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0" t="s">
        <v>36</v>
      </c>
      <c r="P38" s="2">
        <v>1</v>
      </c>
      <c r="Q38" s="2">
        <f t="shared" si="0"/>
        <v>2.2270310200468226</v>
      </c>
    </row>
    <row r="39" spans="1:17" x14ac:dyDescent="0.3">
      <c r="A39" s="2"/>
      <c r="B39" s="35" t="s">
        <v>36</v>
      </c>
      <c r="C39" s="2">
        <v>1</v>
      </c>
      <c r="D39" s="2" t="s">
        <v>43</v>
      </c>
      <c r="E39" s="4">
        <v>94.8</v>
      </c>
      <c r="F39" s="4">
        <v>40957.199999999997</v>
      </c>
      <c r="G39" s="4">
        <v>1802.6</v>
      </c>
      <c r="H39" s="2">
        <v>6</v>
      </c>
      <c r="I39" s="2">
        <v>2400</v>
      </c>
      <c r="J39" s="2">
        <f t="shared" si="1"/>
        <v>62.297855999999996</v>
      </c>
      <c r="K39" s="2">
        <f t="shared" si="2"/>
        <v>34.955951999999996</v>
      </c>
      <c r="L39" s="2">
        <f t="shared" ref="L39:L67" si="5">J39+K39*0.13</f>
        <v>66.842129759999992</v>
      </c>
      <c r="M39" s="2">
        <f t="shared" si="4"/>
        <v>432.62400000000002</v>
      </c>
      <c r="N39" s="2"/>
      <c r="O39" s="40"/>
      <c r="P39" s="2">
        <v>2</v>
      </c>
      <c r="Q39" s="2">
        <f t="shared" si="0"/>
        <v>1.1219568953019567</v>
      </c>
    </row>
    <row r="40" spans="1:17" x14ac:dyDescent="0.3">
      <c r="A40" s="2"/>
      <c r="B40" s="35"/>
      <c r="C40" s="2">
        <v>2</v>
      </c>
      <c r="D40" s="2" t="s">
        <v>43</v>
      </c>
      <c r="E40" s="4">
        <v>94.8</v>
      </c>
      <c r="F40" s="4">
        <v>40957.199999999997</v>
      </c>
      <c r="G40" s="4">
        <v>1802.6</v>
      </c>
      <c r="H40" s="2">
        <v>6</v>
      </c>
      <c r="I40" s="2">
        <v>2400</v>
      </c>
      <c r="J40" s="2">
        <f t="shared" si="1"/>
        <v>62.297855999999996</v>
      </c>
      <c r="K40" s="2">
        <f t="shared" si="2"/>
        <v>34.955951999999996</v>
      </c>
      <c r="L40" s="2">
        <f t="shared" si="5"/>
        <v>66.842129759999992</v>
      </c>
      <c r="M40" s="2">
        <f t="shared" si="4"/>
        <v>432.62400000000002</v>
      </c>
      <c r="N40" s="2"/>
      <c r="O40" s="40"/>
      <c r="P40" s="2">
        <v>3</v>
      </c>
      <c r="Q40" s="2">
        <f t="shared" si="0"/>
        <v>1.1115485349108574</v>
      </c>
    </row>
    <row r="41" spans="1:17" x14ac:dyDescent="0.3">
      <c r="A41" s="2"/>
      <c r="B41" s="35"/>
      <c r="C41" s="2">
        <v>3</v>
      </c>
      <c r="D41" s="2" t="s">
        <v>43</v>
      </c>
      <c r="E41" s="4">
        <v>94.8</v>
      </c>
      <c r="F41" s="4">
        <v>40957.199999999997</v>
      </c>
      <c r="G41" s="4">
        <v>1802.6</v>
      </c>
      <c r="H41" s="2">
        <v>6</v>
      </c>
      <c r="I41" s="2">
        <v>2400</v>
      </c>
      <c r="J41" s="2">
        <f t="shared" si="1"/>
        <v>62.297855999999996</v>
      </c>
      <c r="K41" s="2">
        <f t="shared" si="2"/>
        <v>34.955951999999996</v>
      </c>
      <c r="L41" s="2">
        <f t="shared" si="5"/>
        <v>66.842129759999992</v>
      </c>
      <c r="M41" s="2">
        <f t="shared" si="4"/>
        <v>432.62400000000002</v>
      </c>
      <c r="N41" s="2"/>
      <c r="O41" s="40"/>
      <c r="P41" s="2">
        <v>4</v>
      </c>
      <c r="Q41" s="2">
        <f t="shared" si="0"/>
        <v>1.1115485349108574</v>
      </c>
    </row>
    <row r="42" spans="1:17" x14ac:dyDescent="0.3">
      <c r="A42" s="2"/>
      <c r="B42" s="35"/>
      <c r="C42" s="2">
        <v>4</v>
      </c>
      <c r="D42" s="2" t="s">
        <v>43</v>
      </c>
      <c r="E42" s="4">
        <v>94.8</v>
      </c>
      <c r="F42" s="4">
        <v>40957.199999999997</v>
      </c>
      <c r="G42" s="4">
        <v>1802.6</v>
      </c>
      <c r="H42" s="2">
        <v>6</v>
      </c>
      <c r="I42" s="2">
        <v>2400</v>
      </c>
      <c r="J42" s="2">
        <f t="shared" si="1"/>
        <v>62.297855999999996</v>
      </c>
      <c r="K42" s="2">
        <f t="shared" si="2"/>
        <v>34.955951999999996</v>
      </c>
      <c r="L42" s="2">
        <f t="shared" si="5"/>
        <v>66.842129759999992</v>
      </c>
      <c r="M42" s="2">
        <f t="shared" si="4"/>
        <v>432.62400000000002</v>
      </c>
      <c r="N42" s="2"/>
      <c r="O42" s="40"/>
      <c r="P42" s="2">
        <v>5</v>
      </c>
      <c r="Q42" s="2">
        <f t="shared" si="0"/>
        <v>1.1219568953019567</v>
      </c>
    </row>
    <row r="43" spans="1:17" x14ac:dyDescent="0.3">
      <c r="A43" s="2"/>
      <c r="B43" s="35"/>
      <c r="C43" s="2">
        <v>5</v>
      </c>
      <c r="D43" s="2" t="s">
        <v>43</v>
      </c>
      <c r="E43" s="4">
        <v>94.8</v>
      </c>
      <c r="F43" s="4">
        <v>40957.199999999997</v>
      </c>
      <c r="G43" s="4">
        <v>1802.6</v>
      </c>
      <c r="H43" s="2">
        <v>6</v>
      </c>
      <c r="I43" s="2">
        <v>2400</v>
      </c>
      <c r="J43" s="2">
        <f t="shared" si="1"/>
        <v>62.297855999999996</v>
      </c>
      <c r="K43" s="2">
        <f t="shared" si="2"/>
        <v>34.955951999999996</v>
      </c>
      <c r="L43" s="2">
        <f t="shared" si="5"/>
        <v>66.842129759999992</v>
      </c>
      <c r="M43" s="2">
        <f t="shared" si="4"/>
        <v>432.62400000000002</v>
      </c>
      <c r="N43" s="2"/>
      <c r="O43" s="40"/>
      <c r="P43" s="2">
        <v>6</v>
      </c>
      <c r="Q43" s="2">
        <f t="shared" si="0"/>
        <v>2.2270310200468226</v>
      </c>
    </row>
    <row r="44" spans="1:1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0" t="s">
        <v>37</v>
      </c>
      <c r="P44" s="2">
        <v>1</v>
      </c>
      <c r="Q44" s="2">
        <f t="shared" si="0"/>
        <v>2.3516147603551456</v>
      </c>
    </row>
    <row r="45" spans="1:17" x14ac:dyDescent="0.3">
      <c r="A45" s="2"/>
      <c r="B45" s="35" t="s">
        <v>37</v>
      </c>
      <c r="C45" s="2">
        <v>1</v>
      </c>
      <c r="D45" s="2" t="s">
        <v>43</v>
      </c>
      <c r="E45" s="4">
        <v>94.8</v>
      </c>
      <c r="F45" s="4">
        <v>40957.199999999997</v>
      </c>
      <c r="G45" s="4">
        <v>1802.6</v>
      </c>
      <c r="H45" s="2">
        <v>6</v>
      </c>
      <c r="I45" s="2">
        <v>2400</v>
      </c>
      <c r="J45" s="2">
        <f t="shared" si="1"/>
        <v>62.297855999999996</v>
      </c>
      <c r="K45" s="2">
        <f t="shared" si="2"/>
        <v>34.955951999999996</v>
      </c>
      <c r="L45" s="2">
        <f t="shared" si="5"/>
        <v>66.842129759999992</v>
      </c>
      <c r="M45" s="2">
        <f t="shared" si="4"/>
        <v>432.62400000000002</v>
      </c>
      <c r="N45" s="2"/>
      <c r="O45" s="40"/>
      <c r="P45" s="2">
        <v>2</v>
      </c>
      <c r="Q45" s="2">
        <f t="shared" si="0"/>
        <v>1.1721476300890876</v>
      </c>
    </row>
    <row r="46" spans="1:17" x14ac:dyDescent="0.3">
      <c r="A46" s="2"/>
      <c r="B46" s="35"/>
      <c r="C46" s="2">
        <v>2</v>
      </c>
      <c r="D46" s="2" t="s">
        <v>43</v>
      </c>
      <c r="E46" s="4">
        <v>94.8</v>
      </c>
      <c r="F46" s="4">
        <v>40957.199999999997</v>
      </c>
      <c r="G46" s="4">
        <v>1802.6</v>
      </c>
      <c r="H46" s="2">
        <v>6</v>
      </c>
      <c r="I46" s="2">
        <v>2400</v>
      </c>
      <c r="J46" s="2">
        <f t="shared" si="1"/>
        <v>62.297855999999996</v>
      </c>
      <c r="K46" s="2">
        <f t="shared" si="2"/>
        <v>34.955951999999996</v>
      </c>
      <c r="L46" s="2">
        <f t="shared" si="5"/>
        <v>66.842129759999992</v>
      </c>
      <c r="M46" s="2">
        <f t="shared" si="4"/>
        <v>432.62400000000002</v>
      </c>
      <c r="N46" s="2"/>
      <c r="O46" s="40"/>
      <c r="P46" s="2">
        <v>3</v>
      </c>
      <c r="Q46" s="2">
        <f t="shared" si="0"/>
        <v>1.1632166634940488</v>
      </c>
    </row>
    <row r="47" spans="1:17" x14ac:dyDescent="0.3">
      <c r="A47" s="2"/>
      <c r="B47" s="35"/>
      <c r="C47" s="2">
        <v>3</v>
      </c>
      <c r="D47" s="2" t="s">
        <v>43</v>
      </c>
      <c r="E47" s="4">
        <v>94.8</v>
      </c>
      <c r="F47" s="4">
        <v>40957.199999999997</v>
      </c>
      <c r="G47" s="4">
        <v>1802.6</v>
      </c>
      <c r="H47" s="2">
        <v>6</v>
      </c>
      <c r="I47" s="2">
        <v>2400</v>
      </c>
      <c r="J47" s="2">
        <f t="shared" si="1"/>
        <v>62.297855999999996</v>
      </c>
      <c r="K47" s="2">
        <f t="shared" si="2"/>
        <v>34.955951999999996</v>
      </c>
      <c r="L47" s="2">
        <f t="shared" si="5"/>
        <v>66.842129759999992</v>
      </c>
      <c r="M47" s="2">
        <f t="shared" si="4"/>
        <v>432.62400000000002</v>
      </c>
      <c r="N47" s="2"/>
      <c r="O47" s="40"/>
      <c r="P47" s="2">
        <v>4</v>
      </c>
      <c r="Q47" s="2">
        <f t="shared" si="0"/>
        <v>1.1632166634940488</v>
      </c>
    </row>
    <row r="48" spans="1:17" x14ac:dyDescent="0.3">
      <c r="A48" s="2"/>
      <c r="B48" s="35"/>
      <c r="C48" s="2">
        <v>4</v>
      </c>
      <c r="D48" s="2" t="s">
        <v>43</v>
      </c>
      <c r="E48" s="4">
        <v>94.8</v>
      </c>
      <c r="F48" s="4">
        <v>40957.199999999997</v>
      </c>
      <c r="G48" s="4">
        <v>1802.6</v>
      </c>
      <c r="H48" s="2">
        <v>6</v>
      </c>
      <c r="I48" s="2">
        <v>2400</v>
      </c>
      <c r="J48" s="2">
        <f t="shared" si="1"/>
        <v>62.297855999999996</v>
      </c>
      <c r="K48" s="2">
        <f t="shared" si="2"/>
        <v>34.955951999999996</v>
      </c>
      <c r="L48" s="2">
        <f t="shared" si="5"/>
        <v>66.842129759999992</v>
      </c>
      <c r="M48" s="2">
        <f t="shared" si="4"/>
        <v>432.62400000000002</v>
      </c>
      <c r="N48" s="2"/>
      <c r="O48" s="40"/>
      <c r="P48" s="2">
        <v>5</v>
      </c>
      <c r="Q48" s="2">
        <f t="shared" si="0"/>
        <v>1.1721476300890876</v>
      </c>
    </row>
    <row r="49" spans="1:17" x14ac:dyDescent="0.3">
      <c r="A49" s="2"/>
      <c r="B49" s="35"/>
      <c r="C49" s="2">
        <v>5</v>
      </c>
      <c r="D49" s="2" t="s">
        <v>43</v>
      </c>
      <c r="E49" s="4">
        <v>94.8</v>
      </c>
      <c r="F49" s="4">
        <v>40957.199999999997</v>
      </c>
      <c r="G49" s="4">
        <v>1802.6</v>
      </c>
      <c r="H49" s="2">
        <v>6</v>
      </c>
      <c r="I49" s="2">
        <v>2400</v>
      </c>
      <c r="J49" s="2">
        <f t="shared" si="1"/>
        <v>62.297855999999996</v>
      </c>
      <c r="K49" s="2">
        <f t="shared" si="2"/>
        <v>34.955951999999996</v>
      </c>
      <c r="L49" s="2">
        <f t="shared" si="5"/>
        <v>66.842129759999992</v>
      </c>
      <c r="M49" s="2">
        <f t="shared" si="4"/>
        <v>432.62400000000002</v>
      </c>
      <c r="N49" s="2"/>
      <c r="O49" s="40"/>
      <c r="P49" s="2">
        <v>6</v>
      </c>
      <c r="Q49" s="2">
        <f t="shared" si="0"/>
        <v>2.3516147603551456</v>
      </c>
    </row>
    <row r="50" spans="1:17" x14ac:dyDescent="0.3">
      <c r="A50" s="2"/>
      <c r="B50" s="2"/>
      <c r="C50" s="2"/>
      <c r="D50" s="2"/>
      <c r="E50" s="4"/>
      <c r="F50" s="4"/>
      <c r="G50" s="4"/>
      <c r="H50" s="2"/>
      <c r="I50" s="2"/>
      <c r="J50" s="2"/>
      <c r="K50" s="2"/>
      <c r="L50" s="2"/>
      <c r="M50" s="2"/>
      <c r="N50" s="2"/>
      <c r="O50" s="40" t="s">
        <v>38</v>
      </c>
      <c r="P50" s="2">
        <v>1</v>
      </c>
      <c r="Q50" s="2">
        <f t="shared" si="0"/>
        <v>2.2010094683512098</v>
      </c>
    </row>
    <row r="51" spans="1:17" x14ac:dyDescent="0.3">
      <c r="A51" s="2"/>
      <c r="B51" s="35" t="s">
        <v>38</v>
      </c>
      <c r="C51" s="2">
        <v>1</v>
      </c>
      <c r="D51" s="2" t="s">
        <v>43</v>
      </c>
      <c r="E51" s="4">
        <v>94.8</v>
      </c>
      <c r="F51" s="4">
        <v>40957.199999999997</v>
      </c>
      <c r="G51" s="4">
        <v>1802.6</v>
      </c>
      <c r="H51" s="2">
        <v>6</v>
      </c>
      <c r="I51" s="2">
        <v>2400</v>
      </c>
      <c r="J51" s="2">
        <f t="shared" si="1"/>
        <v>62.297855999999996</v>
      </c>
      <c r="K51" s="2">
        <f t="shared" si="2"/>
        <v>34.955951999999996</v>
      </c>
      <c r="L51" s="2">
        <f t="shared" si="5"/>
        <v>66.842129759999992</v>
      </c>
      <c r="M51" s="2">
        <f t="shared" si="4"/>
        <v>432.62400000000002</v>
      </c>
      <c r="N51" s="2"/>
      <c r="O51" s="40"/>
      <c r="P51" s="2">
        <v>2</v>
      </c>
      <c r="Q51" s="2">
        <f t="shared" si="0"/>
        <v>1.086822741182</v>
      </c>
    </row>
    <row r="52" spans="1:17" x14ac:dyDescent="0.3">
      <c r="A52" s="2"/>
      <c r="B52" s="35"/>
      <c r="C52" s="2">
        <v>2</v>
      </c>
      <c r="D52" s="2" t="s">
        <v>43</v>
      </c>
      <c r="E52" s="4">
        <v>94.8</v>
      </c>
      <c r="F52" s="4">
        <v>40957.199999999997</v>
      </c>
      <c r="G52" s="4">
        <v>1802.6</v>
      </c>
      <c r="H52" s="2">
        <v>6</v>
      </c>
      <c r="I52" s="2">
        <v>2400</v>
      </c>
      <c r="J52" s="2">
        <f t="shared" si="1"/>
        <v>62.297855999999996</v>
      </c>
      <c r="K52" s="2">
        <f t="shared" si="2"/>
        <v>34.955951999999996</v>
      </c>
      <c r="L52" s="2">
        <f t="shared" si="5"/>
        <v>66.842129759999992</v>
      </c>
      <c r="M52" s="2">
        <f t="shared" si="4"/>
        <v>432.62400000000002</v>
      </c>
      <c r="N52" s="2"/>
      <c r="O52" s="40"/>
      <c r="P52" s="2">
        <v>3</v>
      </c>
      <c r="Q52" s="2">
        <f t="shared" si="0"/>
        <v>1.0797806615681964</v>
      </c>
    </row>
    <row r="53" spans="1:17" x14ac:dyDescent="0.3">
      <c r="A53" s="2"/>
      <c r="B53" s="35"/>
      <c r="C53" s="2">
        <v>3</v>
      </c>
      <c r="D53" s="2" t="s">
        <v>43</v>
      </c>
      <c r="E53" s="4">
        <v>94.8</v>
      </c>
      <c r="F53" s="4">
        <v>40957.199999999997</v>
      </c>
      <c r="G53" s="4">
        <v>1802.6</v>
      </c>
      <c r="H53" s="2">
        <v>6</v>
      </c>
      <c r="I53" s="2">
        <v>2400</v>
      </c>
      <c r="J53" s="2">
        <f t="shared" si="1"/>
        <v>62.297855999999996</v>
      </c>
      <c r="K53" s="2">
        <f t="shared" si="2"/>
        <v>34.955951999999996</v>
      </c>
      <c r="L53" s="2">
        <f t="shared" si="5"/>
        <v>66.842129759999992</v>
      </c>
      <c r="M53" s="2">
        <f t="shared" si="4"/>
        <v>432.62400000000002</v>
      </c>
      <c r="N53" s="2"/>
      <c r="O53" s="40"/>
      <c r="P53" s="2">
        <v>4</v>
      </c>
      <c r="Q53" s="2">
        <f t="shared" si="0"/>
        <v>1.0797806615681964</v>
      </c>
    </row>
    <row r="54" spans="1:17" x14ac:dyDescent="0.3">
      <c r="A54" s="2"/>
      <c r="B54" s="35"/>
      <c r="C54" s="2">
        <v>4</v>
      </c>
      <c r="D54" s="2" t="s">
        <v>43</v>
      </c>
      <c r="E54" s="4">
        <v>94.8</v>
      </c>
      <c r="F54" s="4">
        <v>40957.199999999997</v>
      </c>
      <c r="G54" s="4">
        <v>1802.6</v>
      </c>
      <c r="H54" s="2">
        <v>6</v>
      </c>
      <c r="I54" s="2">
        <v>2400</v>
      </c>
      <c r="J54" s="2">
        <f t="shared" si="1"/>
        <v>62.297855999999996</v>
      </c>
      <c r="K54" s="2">
        <f t="shared" si="2"/>
        <v>34.955951999999996</v>
      </c>
      <c r="L54" s="2">
        <f t="shared" si="5"/>
        <v>66.842129759999992</v>
      </c>
      <c r="M54" s="2">
        <f t="shared" si="4"/>
        <v>432.62400000000002</v>
      </c>
      <c r="N54" s="2"/>
      <c r="O54" s="40"/>
      <c r="P54" s="2">
        <v>5</v>
      </c>
      <c r="Q54" s="2">
        <f t="shared" si="0"/>
        <v>1.086822741182</v>
      </c>
    </row>
    <row r="55" spans="1:17" x14ac:dyDescent="0.3">
      <c r="A55" s="2"/>
      <c r="B55" s="35"/>
      <c r="C55" s="2">
        <v>5</v>
      </c>
      <c r="D55" s="2" t="s">
        <v>43</v>
      </c>
      <c r="E55" s="4">
        <v>94.8</v>
      </c>
      <c r="F55" s="4">
        <v>40957.199999999997</v>
      </c>
      <c r="G55" s="4">
        <v>1802.6</v>
      </c>
      <c r="H55" s="2">
        <v>6</v>
      </c>
      <c r="I55" s="2">
        <v>2400</v>
      </c>
      <c r="J55" s="2">
        <f t="shared" si="1"/>
        <v>62.297855999999996</v>
      </c>
      <c r="K55" s="2">
        <f t="shared" si="2"/>
        <v>34.955951999999996</v>
      </c>
      <c r="L55" s="2">
        <f t="shared" si="5"/>
        <v>66.842129759999992</v>
      </c>
      <c r="M55" s="2">
        <f t="shared" si="4"/>
        <v>432.62400000000002</v>
      </c>
      <c r="N55" s="2"/>
      <c r="O55" s="40"/>
      <c r="P55" s="2">
        <v>6</v>
      </c>
      <c r="Q55" s="2">
        <f t="shared" si="0"/>
        <v>2.2010094683512098</v>
      </c>
    </row>
    <row r="56" spans="1:17" x14ac:dyDescent="0.3">
      <c r="A56" s="2"/>
      <c r="B56" s="2"/>
      <c r="C56" s="2"/>
      <c r="D56" s="2"/>
      <c r="E56" s="4"/>
      <c r="F56" s="4"/>
      <c r="G56" s="4"/>
      <c r="H56" s="2"/>
      <c r="I56" s="2"/>
      <c r="J56" s="2"/>
      <c r="K56" s="2"/>
      <c r="L56" s="2"/>
      <c r="M56" s="2"/>
      <c r="N56" s="2"/>
      <c r="O56" s="40" t="s">
        <v>45</v>
      </c>
      <c r="P56" s="2">
        <v>1</v>
      </c>
      <c r="Q56" s="2">
        <f t="shared" si="0"/>
        <v>2.2171865202773953</v>
      </c>
    </row>
    <row r="57" spans="1:17" x14ac:dyDescent="0.3">
      <c r="B57" s="40" t="s">
        <v>45</v>
      </c>
      <c r="C57" s="2">
        <v>1</v>
      </c>
      <c r="D57" s="2" t="s">
        <v>52</v>
      </c>
      <c r="E57" s="4">
        <v>94.8</v>
      </c>
      <c r="F57" s="4">
        <v>33298.5</v>
      </c>
      <c r="G57" s="4">
        <v>1655.1</v>
      </c>
      <c r="H57" s="2">
        <v>6</v>
      </c>
      <c r="I57" s="2">
        <v>2400</v>
      </c>
      <c r="J57" s="2">
        <f t="shared" si="1"/>
        <v>57.200255999999996</v>
      </c>
      <c r="K57" s="2">
        <f t="shared" si="2"/>
        <v>33.256751999999992</v>
      </c>
      <c r="L57" s="2">
        <f t="shared" si="5"/>
        <v>61.523633759999996</v>
      </c>
      <c r="M57" s="2">
        <f t="shared" si="4"/>
        <v>397.22399999999999</v>
      </c>
      <c r="N57" s="2"/>
      <c r="O57" s="40"/>
      <c r="P57" s="2">
        <v>2</v>
      </c>
      <c r="Q57" s="2">
        <f t="shared" si="0"/>
        <v>1.0852188944489933</v>
      </c>
    </row>
    <row r="58" spans="1:17" x14ac:dyDescent="0.3">
      <c r="A58" s="2"/>
      <c r="B58" s="40"/>
      <c r="C58" s="2">
        <v>2</v>
      </c>
      <c r="D58" s="2" t="s">
        <v>52</v>
      </c>
      <c r="E58" s="4">
        <v>94.8</v>
      </c>
      <c r="F58" s="4">
        <v>33298.5</v>
      </c>
      <c r="G58" s="4">
        <v>1655.1</v>
      </c>
      <c r="H58" s="2">
        <v>6</v>
      </c>
      <c r="I58" s="2">
        <v>2400</v>
      </c>
      <c r="J58" s="2">
        <f t="shared" si="1"/>
        <v>57.200255999999996</v>
      </c>
      <c r="K58" s="2">
        <f t="shared" si="2"/>
        <v>33.256751999999992</v>
      </c>
      <c r="L58" s="2">
        <f t="shared" si="5"/>
        <v>61.523633759999996</v>
      </c>
      <c r="M58" s="2">
        <f t="shared" si="4"/>
        <v>397.22399999999999</v>
      </c>
      <c r="N58" s="2"/>
      <c r="O58" s="40"/>
      <c r="P58" s="2">
        <v>3</v>
      </c>
      <c r="Q58" s="2">
        <f t="shared" si="0"/>
        <v>1.0797061683945619</v>
      </c>
    </row>
    <row r="59" spans="1:17" x14ac:dyDescent="0.3">
      <c r="A59" s="2"/>
      <c r="B59" s="40"/>
      <c r="C59" s="2">
        <v>3</v>
      </c>
      <c r="D59" s="2" t="s">
        <v>52</v>
      </c>
      <c r="E59" s="4">
        <v>94.8</v>
      </c>
      <c r="F59" s="4">
        <v>33298.5</v>
      </c>
      <c r="G59" s="4">
        <v>1655.1</v>
      </c>
      <c r="H59" s="2">
        <v>6</v>
      </c>
      <c r="I59" s="2">
        <v>2400</v>
      </c>
      <c r="J59" s="2">
        <f t="shared" si="1"/>
        <v>57.200255999999996</v>
      </c>
      <c r="K59" s="2">
        <f t="shared" si="2"/>
        <v>33.256751999999992</v>
      </c>
      <c r="L59" s="2">
        <f t="shared" si="5"/>
        <v>61.523633759999996</v>
      </c>
      <c r="M59" s="2">
        <f t="shared" si="4"/>
        <v>397.22399999999999</v>
      </c>
      <c r="N59" s="2"/>
      <c r="O59" s="40"/>
      <c r="P59" s="2">
        <v>4</v>
      </c>
      <c r="Q59" s="2">
        <f t="shared" si="0"/>
        <v>1.0797061683945619</v>
      </c>
    </row>
    <row r="60" spans="1:17" x14ac:dyDescent="0.3">
      <c r="A60" s="2"/>
      <c r="B60" s="40"/>
      <c r="C60" s="2">
        <v>4</v>
      </c>
      <c r="D60" s="2" t="s">
        <v>52</v>
      </c>
      <c r="E60" s="4">
        <v>94.8</v>
      </c>
      <c r="F60" s="4">
        <v>33298.5</v>
      </c>
      <c r="G60" s="4">
        <v>1655.1</v>
      </c>
      <c r="H60" s="2">
        <v>6</v>
      </c>
      <c r="I60" s="2">
        <v>2400</v>
      </c>
      <c r="J60" s="2">
        <f t="shared" si="1"/>
        <v>57.200255999999996</v>
      </c>
      <c r="K60" s="2">
        <f t="shared" si="2"/>
        <v>33.256751999999992</v>
      </c>
      <c r="L60" s="2">
        <f t="shared" si="5"/>
        <v>61.523633759999996</v>
      </c>
      <c r="M60" s="2">
        <f t="shared" si="4"/>
        <v>397.22399999999999</v>
      </c>
      <c r="N60" s="2"/>
      <c r="O60" s="40"/>
      <c r="P60" s="2">
        <v>5</v>
      </c>
      <c r="Q60" s="2">
        <f t="shared" si="0"/>
        <v>1.0852188944489933</v>
      </c>
    </row>
    <row r="61" spans="1:17" x14ac:dyDescent="0.3">
      <c r="A61" s="2"/>
      <c r="B61" s="40"/>
      <c r="C61" s="2">
        <v>5</v>
      </c>
      <c r="D61" s="2" t="s">
        <v>52</v>
      </c>
      <c r="E61" s="4">
        <v>94.8</v>
      </c>
      <c r="F61" s="4">
        <v>33298.5</v>
      </c>
      <c r="G61" s="4">
        <v>1655.1</v>
      </c>
      <c r="H61" s="2">
        <v>6</v>
      </c>
      <c r="I61" s="2">
        <v>2400</v>
      </c>
      <c r="J61" s="2">
        <f t="shared" si="1"/>
        <v>57.200255999999996</v>
      </c>
      <c r="K61" s="2">
        <f t="shared" si="2"/>
        <v>33.256751999999992</v>
      </c>
      <c r="L61" s="2">
        <f t="shared" si="5"/>
        <v>61.523633759999996</v>
      </c>
      <c r="M61" s="2">
        <f t="shared" si="4"/>
        <v>397.22399999999999</v>
      </c>
      <c r="N61" s="2"/>
      <c r="O61" s="40"/>
      <c r="P61" s="2">
        <v>6</v>
      </c>
      <c r="Q61" s="2">
        <f t="shared" si="0"/>
        <v>2.2171865202773953</v>
      </c>
    </row>
    <row r="62" spans="1:17" x14ac:dyDescent="0.3">
      <c r="A62" s="2"/>
      <c r="B62" s="2"/>
      <c r="C62" s="2"/>
      <c r="D62" s="2"/>
      <c r="E62" s="4"/>
      <c r="F62" s="4"/>
      <c r="G62" s="4"/>
      <c r="H62" s="2"/>
      <c r="I62" s="2"/>
      <c r="J62" s="2"/>
      <c r="K62" s="2"/>
      <c r="L62" s="2"/>
      <c r="M62" s="2"/>
      <c r="N62" s="2"/>
      <c r="O62" s="40" t="s">
        <v>46</v>
      </c>
      <c r="P62" s="2">
        <v>1</v>
      </c>
      <c r="Q62" s="2">
        <f t="shared" si="0"/>
        <v>2.3287288711829888</v>
      </c>
    </row>
    <row r="63" spans="1:17" x14ac:dyDescent="0.3">
      <c r="A63" s="2"/>
      <c r="B63" s="40" t="s">
        <v>46</v>
      </c>
      <c r="C63" s="2">
        <v>1</v>
      </c>
      <c r="D63" s="2" t="s">
        <v>52</v>
      </c>
      <c r="E63" s="4">
        <v>94.8</v>
      </c>
      <c r="F63" s="4">
        <v>33298.5</v>
      </c>
      <c r="G63" s="4">
        <v>1655.1</v>
      </c>
      <c r="H63" s="2">
        <v>6</v>
      </c>
      <c r="I63" s="2">
        <v>2400</v>
      </c>
      <c r="J63" s="2">
        <f t="shared" si="1"/>
        <v>57.200255999999996</v>
      </c>
      <c r="K63" s="2">
        <f t="shared" si="2"/>
        <v>33.256751999999992</v>
      </c>
      <c r="L63" s="2">
        <f t="shared" si="5"/>
        <v>61.523633759999996</v>
      </c>
      <c r="M63" s="2">
        <f t="shared" si="4"/>
        <v>397.22399999999999</v>
      </c>
      <c r="N63" s="2"/>
      <c r="O63" s="40"/>
      <c r="P63" s="2">
        <v>2</v>
      </c>
      <c r="Q63" s="2">
        <f t="shared" si="0"/>
        <v>1.1342565354767331</v>
      </c>
    </row>
    <row r="64" spans="1:17" x14ac:dyDescent="0.3">
      <c r="A64" s="2"/>
      <c r="B64" s="40"/>
      <c r="C64" s="2">
        <v>2</v>
      </c>
      <c r="D64" s="2" t="s">
        <v>52</v>
      </c>
      <c r="E64" s="4">
        <v>94.8</v>
      </c>
      <c r="F64" s="4">
        <v>33298.5</v>
      </c>
      <c r="G64" s="4">
        <v>1655.1</v>
      </c>
      <c r="H64" s="2">
        <v>6</v>
      </c>
      <c r="I64" s="2">
        <v>2400</v>
      </c>
      <c r="J64" s="2">
        <f t="shared" si="1"/>
        <v>57.200255999999996</v>
      </c>
      <c r="K64" s="2">
        <f t="shared" si="2"/>
        <v>33.256751999999992</v>
      </c>
      <c r="L64" s="2">
        <f t="shared" si="5"/>
        <v>61.523633759999996</v>
      </c>
      <c r="M64" s="2">
        <f t="shared" si="4"/>
        <v>397.22399999999999</v>
      </c>
      <c r="N64" s="2"/>
      <c r="O64" s="40"/>
      <c r="P64" s="2">
        <v>3</v>
      </c>
      <c r="Q64" s="2">
        <f t="shared" si="0"/>
        <v>1.1302590031331687</v>
      </c>
    </row>
    <row r="65" spans="1:17" x14ac:dyDescent="0.3">
      <c r="A65" s="2"/>
      <c r="B65" s="40"/>
      <c r="C65" s="2">
        <v>3</v>
      </c>
      <c r="D65" s="2" t="s">
        <v>52</v>
      </c>
      <c r="E65" s="4">
        <v>94.8</v>
      </c>
      <c r="F65" s="4">
        <v>33298.5</v>
      </c>
      <c r="G65" s="4">
        <v>1655.1</v>
      </c>
      <c r="H65" s="2">
        <v>6</v>
      </c>
      <c r="I65" s="2">
        <v>2400</v>
      </c>
      <c r="J65" s="2">
        <f t="shared" si="1"/>
        <v>57.200255999999996</v>
      </c>
      <c r="K65" s="2">
        <f t="shared" si="2"/>
        <v>33.256751999999992</v>
      </c>
      <c r="L65" s="2">
        <f t="shared" si="5"/>
        <v>61.523633759999996</v>
      </c>
      <c r="M65" s="2">
        <f t="shared" si="4"/>
        <v>397.22399999999999</v>
      </c>
      <c r="N65" s="2"/>
      <c r="O65" s="40"/>
      <c r="P65" s="2">
        <v>4</v>
      </c>
      <c r="Q65" s="2">
        <f t="shared" si="0"/>
        <v>1.1302590031331687</v>
      </c>
    </row>
    <row r="66" spans="1:17" x14ac:dyDescent="0.3">
      <c r="A66" s="2"/>
      <c r="B66" s="40"/>
      <c r="C66" s="2">
        <v>4</v>
      </c>
      <c r="D66" s="2" t="s">
        <v>52</v>
      </c>
      <c r="E66" s="4">
        <v>94.8</v>
      </c>
      <c r="F66" s="4">
        <v>33298.5</v>
      </c>
      <c r="G66" s="4">
        <v>1655.1</v>
      </c>
      <c r="H66" s="2">
        <v>6</v>
      </c>
      <c r="I66" s="2">
        <v>2400</v>
      </c>
      <c r="J66" s="2">
        <f t="shared" si="1"/>
        <v>57.200255999999996</v>
      </c>
      <c r="K66" s="2">
        <f t="shared" si="2"/>
        <v>33.256751999999992</v>
      </c>
      <c r="L66" s="2">
        <f t="shared" si="5"/>
        <v>61.523633759999996</v>
      </c>
      <c r="M66" s="2">
        <f t="shared" si="4"/>
        <v>397.22399999999999</v>
      </c>
      <c r="N66" s="2"/>
      <c r="O66" s="40"/>
      <c r="P66" s="2">
        <v>5</v>
      </c>
      <c r="Q66" s="2">
        <f t="shared" si="0"/>
        <v>1.1342565354767331</v>
      </c>
    </row>
    <row r="67" spans="1:17" x14ac:dyDescent="0.3">
      <c r="A67" s="2"/>
      <c r="B67" s="40"/>
      <c r="C67" s="2">
        <v>5</v>
      </c>
      <c r="D67" s="2" t="s">
        <v>52</v>
      </c>
      <c r="E67" s="4">
        <v>94.8</v>
      </c>
      <c r="F67" s="4">
        <v>33298.5</v>
      </c>
      <c r="G67" s="4">
        <v>1655.1</v>
      </c>
      <c r="H67" s="2">
        <v>6</v>
      </c>
      <c r="I67" s="2">
        <v>2400</v>
      </c>
      <c r="J67" s="2">
        <f t="shared" si="1"/>
        <v>57.200255999999996</v>
      </c>
      <c r="K67" s="2">
        <f t="shared" si="2"/>
        <v>33.256751999999992</v>
      </c>
      <c r="L67" s="2">
        <f t="shared" si="5"/>
        <v>61.523633759999996</v>
      </c>
      <c r="M67" s="2">
        <f t="shared" si="4"/>
        <v>397.22399999999999</v>
      </c>
      <c r="N67" s="2"/>
      <c r="O67" s="40"/>
      <c r="P67" s="2">
        <v>6</v>
      </c>
      <c r="Q67" s="2">
        <f t="shared" ref="Q67:Q108" si="6">(L180+L186)/(L67+L68)</f>
        <v>2.3287288711829888</v>
      </c>
    </row>
    <row r="68" spans="1:1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0" t="s">
        <v>47</v>
      </c>
      <c r="P68" s="2">
        <v>1</v>
      </c>
      <c r="Q68" s="2">
        <f t="shared" si="6"/>
        <v>2.1364731811979922</v>
      </c>
    </row>
    <row r="69" spans="1:17" x14ac:dyDescent="0.3">
      <c r="A69" s="2"/>
      <c r="B69" s="40" t="s">
        <v>47</v>
      </c>
      <c r="C69" s="2">
        <v>1</v>
      </c>
      <c r="D69" s="2" t="s">
        <v>52</v>
      </c>
      <c r="E69" s="4">
        <v>94.8</v>
      </c>
      <c r="F69" s="4">
        <v>33298.5</v>
      </c>
      <c r="G69" s="4">
        <v>1655.1</v>
      </c>
      <c r="H69" s="2">
        <v>6</v>
      </c>
      <c r="I69" s="2">
        <v>2400</v>
      </c>
      <c r="J69" s="2">
        <f t="shared" ref="J69:J91" si="7">(G69*I69/10^5)*1.2*1.2</f>
        <v>57.200255999999996</v>
      </c>
      <c r="K69" s="2">
        <f t="shared" ref="K69:K91" si="8">((2*J69)/H69)+((1.41*3+0.5*1)*H69/2)</f>
        <v>33.256751999999992</v>
      </c>
      <c r="L69" s="2">
        <f t="shared" ref="L69:L91" si="9">J69+K69*0.13</f>
        <v>61.523633759999996</v>
      </c>
      <c r="M69" s="2">
        <f t="shared" ref="M69:M109" si="10">G69*I69/10^4</f>
        <v>397.22399999999999</v>
      </c>
      <c r="N69" s="2"/>
      <c r="O69" s="40"/>
      <c r="P69" s="2">
        <v>2</v>
      </c>
      <c r="Q69" s="2">
        <f t="shared" si="6"/>
        <v>1.0339786091979355</v>
      </c>
    </row>
    <row r="70" spans="1:17" x14ac:dyDescent="0.3">
      <c r="A70" s="2"/>
      <c r="B70" s="40"/>
      <c r="C70" s="2">
        <v>2</v>
      </c>
      <c r="D70" s="2" t="s">
        <v>52</v>
      </c>
      <c r="E70" s="4">
        <v>94.8</v>
      </c>
      <c r="F70" s="4">
        <v>33298.5</v>
      </c>
      <c r="G70" s="4">
        <v>1655.1</v>
      </c>
      <c r="H70" s="2">
        <v>6</v>
      </c>
      <c r="I70" s="2">
        <v>2400</v>
      </c>
      <c r="J70" s="2">
        <f t="shared" si="7"/>
        <v>57.200255999999996</v>
      </c>
      <c r="K70" s="2">
        <f t="shared" si="8"/>
        <v>33.256751999999992</v>
      </c>
      <c r="L70" s="2">
        <f t="shared" si="9"/>
        <v>61.523633759999996</v>
      </c>
      <c r="M70" s="2">
        <f t="shared" si="10"/>
        <v>397.22399999999999</v>
      </c>
      <c r="N70" s="2"/>
      <c r="O70" s="40"/>
      <c r="P70" s="2">
        <v>3</v>
      </c>
      <c r="Q70" s="2">
        <f t="shared" si="6"/>
        <v>1.0314997039345686</v>
      </c>
    </row>
    <row r="71" spans="1:17" x14ac:dyDescent="0.3">
      <c r="A71" s="2"/>
      <c r="B71" s="40"/>
      <c r="C71" s="2">
        <v>3</v>
      </c>
      <c r="D71" s="2" t="s">
        <v>52</v>
      </c>
      <c r="E71" s="4">
        <v>94.8</v>
      </c>
      <c r="F71" s="4">
        <v>33298.5</v>
      </c>
      <c r="G71" s="4">
        <v>1655.1</v>
      </c>
      <c r="H71" s="2">
        <v>6</v>
      </c>
      <c r="I71" s="2">
        <v>2400</v>
      </c>
      <c r="J71" s="2">
        <f t="shared" si="7"/>
        <v>57.200255999999996</v>
      </c>
      <c r="K71" s="2">
        <f t="shared" si="8"/>
        <v>33.256751999999992</v>
      </c>
      <c r="L71" s="2">
        <f t="shared" si="9"/>
        <v>61.523633759999996</v>
      </c>
      <c r="M71" s="2">
        <f t="shared" si="10"/>
        <v>397.22399999999999</v>
      </c>
      <c r="N71" s="2"/>
      <c r="O71" s="40"/>
      <c r="P71" s="2">
        <v>4</v>
      </c>
      <c r="Q71" s="2">
        <f t="shared" si="6"/>
        <v>1.0314997039345686</v>
      </c>
    </row>
    <row r="72" spans="1:17" x14ac:dyDescent="0.3">
      <c r="A72" s="2"/>
      <c r="B72" s="40"/>
      <c r="C72" s="2">
        <v>4</v>
      </c>
      <c r="D72" s="2" t="s">
        <v>52</v>
      </c>
      <c r="E72" s="4">
        <v>94.8</v>
      </c>
      <c r="F72" s="4">
        <v>33298.5</v>
      </c>
      <c r="G72" s="4">
        <v>1655.1</v>
      </c>
      <c r="H72" s="2">
        <v>6</v>
      </c>
      <c r="I72" s="2">
        <v>2400</v>
      </c>
      <c r="J72" s="2">
        <f t="shared" si="7"/>
        <v>57.200255999999996</v>
      </c>
      <c r="K72" s="2">
        <f t="shared" si="8"/>
        <v>33.256751999999992</v>
      </c>
      <c r="L72" s="2">
        <f t="shared" si="9"/>
        <v>61.523633759999996</v>
      </c>
      <c r="M72" s="2">
        <f t="shared" si="10"/>
        <v>397.22399999999999</v>
      </c>
      <c r="N72" s="2"/>
      <c r="O72" s="40"/>
      <c r="P72" s="2">
        <v>5</v>
      </c>
      <c r="Q72" s="2">
        <f t="shared" si="6"/>
        <v>1.0339786091979355</v>
      </c>
    </row>
    <row r="73" spans="1:17" x14ac:dyDescent="0.3">
      <c r="A73" s="2"/>
      <c r="B73" s="40"/>
      <c r="C73" s="2">
        <v>5</v>
      </c>
      <c r="D73" s="2" t="s">
        <v>52</v>
      </c>
      <c r="E73" s="4">
        <v>94.8</v>
      </c>
      <c r="F73" s="4">
        <v>33298.5</v>
      </c>
      <c r="G73" s="4">
        <v>1655.1</v>
      </c>
      <c r="H73" s="2">
        <v>6</v>
      </c>
      <c r="I73" s="2">
        <v>2400</v>
      </c>
      <c r="J73" s="2">
        <f t="shared" si="7"/>
        <v>57.200255999999996</v>
      </c>
      <c r="K73" s="2">
        <f t="shared" si="8"/>
        <v>33.256751999999992</v>
      </c>
      <c r="L73" s="2">
        <f t="shared" si="9"/>
        <v>61.523633759999996</v>
      </c>
      <c r="M73" s="2">
        <f t="shared" si="10"/>
        <v>397.22399999999999</v>
      </c>
      <c r="N73" s="2"/>
      <c r="O73" s="40"/>
      <c r="P73" s="2">
        <v>6</v>
      </c>
      <c r="Q73" s="2">
        <f t="shared" si="6"/>
        <v>2.1364731811979922</v>
      </c>
    </row>
    <row r="74" spans="1:1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0" t="s">
        <v>53</v>
      </c>
      <c r="P74" s="2">
        <v>1</v>
      </c>
      <c r="Q74" s="2">
        <f t="shared" si="6"/>
        <v>2.1493022459448365</v>
      </c>
    </row>
    <row r="75" spans="1:17" x14ac:dyDescent="0.3">
      <c r="B75" s="40" t="s">
        <v>53</v>
      </c>
      <c r="C75" s="2">
        <v>1</v>
      </c>
      <c r="D75" s="2" t="s">
        <v>60</v>
      </c>
      <c r="E75" s="2">
        <v>87.1</v>
      </c>
      <c r="F75" s="2">
        <v>29635.7</v>
      </c>
      <c r="G75" s="2">
        <v>1486.3</v>
      </c>
      <c r="H75" s="2">
        <v>6</v>
      </c>
      <c r="I75" s="2">
        <v>2400</v>
      </c>
      <c r="J75" s="2">
        <f t="shared" si="7"/>
        <v>51.366527999999995</v>
      </c>
      <c r="K75" s="2">
        <f t="shared" si="8"/>
        <v>31.312175999999997</v>
      </c>
      <c r="L75" s="2">
        <f t="shared" si="9"/>
        <v>55.437110879999992</v>
      </c>
      <c r="M75" s="2">
        <f t="shared" si="10"/>
        <v>356.71199999999999</v>
      </c>
      <c r="N75" s="2"/>
      <c r="O75" s="40"/>
      <c r="P75" s="2">
        <v>2</v>
      </c>
      <c r="Q75" s="2">
        <f t="shared" si="6"/>
        <v>1.034343015920502</v>
      </c>
    </row>
    <row r="76" spans="1:17" x14ac:dyDescent="0.3">
      <c r="A76" s="2"/>
      <c r="B76" s="40"/>
      <c r="C76" s="2">
        <v>2</v>
      </c>
      <c r="D76" s="2" t="s">
        <v>60</v>
      </c>
      <c r="E76" s="2">
        <v>87.1</v>
      </c>
      <c r="F76" s="2">
        <v>29635.7</v>
      </c>
      <c r="G76" s="2">
        <v>1486.3</v>
      </c>
      <c r="H76" s="2">
        <v>6</v>
      </c>
      <c r="I76" s="2">
        <v>2400</v>
      </c>
      <c r="J76" s="2">
        <f t="shared" si="7"/>
        <v>51.366527999999995</v>
      </c>
      <c r="K76" s="2">
        <f t="shared" si="8"/>
        <v>31.312175999999997</v>
      </c>
      <c r="L76" s="2">
        <f t="shared" si="9"/>
        <v>55.437110879999992</v>
      </c>
      <c r="M76" s="2">
        <f t="shared" si="10"/>
        <v>356.71199999999999</v>
      </c>
      <c r="N76" s="2"/>
      <c r="O76" s="40"/>
      <c r="P76" s="2">
        <v>3</v>
      </c>
      <c r="Q76" s="2">
        <f t="shared" si="6"/>
        <v>1.0331702594449712</v>
      </c>
    </row>
    <row r="77" spans="1:17" x14ac:dyDescent="0.3">
      <c r="A77" s="2"/>
      <c r="B77" s="40"/>
      <c r="C77" s="2">
        <v>3</v>
      </c>
      <c r="D77" s="2" t="s">
        <v>60</v>
      </c>
      <c r="E77" s="2">
        <v>87.1</v>
      </c>
      <c r="F77" s="2">
        <v>29635.7</v>
      </c>
      <c r="G77" s="2">
        <v>1486.3</v>
      </c>
      <c r="H77" s="2">
        <v>6</v>
      </c>
      <c r="I77" s="2">
        <v>2400</v>
      </c>
      <c r="J77" s="2">
        <f t="shared" si="7"/>
        <v>51.366527999999995</v>
      </c>
      <c r="K77" s="2">
        <f t="shared" si="8"/>
        <v>31.312175999999997</v>
      </c>
      <c r="L77" s="2">
        <f t="shared" si="9"/>
        <v>55.437110879999992</v>
      </c>
      <c r="M77" s="2">
        <f t="shared" si="10"/>
        <v>356.71199999999999</v>
      </c>
      <c r="N77" s="2"/>
      <c r="O77" s="40"/>
      <c r="P77" s="2">
        <v>4</v>
      </c>
      <c r="Q77" s="2">
        <f t="shared" si="6"/>
        <v>1.0331702594449712</v>
      </c>
    </row>
    <row r="78" spans="1:17" x14ac:dyDescent="0.3">
      <c r="A78" s="2"/>
      <c r="B78" s="40"/>
      <c r="C78" s="2">
        <v>4</v>
      </c>
      <c r="D78" s="2" t="s">
        <v>60</v>
      </c>
      <c r="E78" s="2">
        <v>87.1</v>
      </c>
      <c r="F78" s="2">
        <v>29635.7</v>
      </c>
      <c r="G78" s="2">
        <v>1486.3</v>
      </c>
      <c r="H78" s="2">
        <v>6</v>
      </c>
      <c r="I78" s="2">
        <v>2400</v>
      </c>
      <c r="J78" s="2">
        <f t="shared" si="7"/>
        <v>51.366527999999995</v>
      </c>
      <c r="K78" s="2">
        <f t="shared" si="8"/>
        <v>31.312175999999997</v>
      </c>
      <c r="L78" s="2">
        <f t="shared" si="9"/>
        <v>55.437110879999992</v>
      </c>
      <c r="M78" s="2">
        <f t="shared" si="10"/>
        <v>356.71199999999999</v>
      </c>
      <c r="N78" s="2"/>
      <c r="O78" s="40"/>
      <c r="P78" s="2">
        <v>5</v>
      </c>
      <c r="Q78" s="2">
        <f t="shared" si="6"/>
        <v>1.034343015920502</v>
      </c>
    </row>
    <row r="79" spans="1:17" x14ac:dyDescent="0.3">
      <c r="A79" s="2"/>
      <c r="B79" s="40"/>
      <c r="C79" s="2">
        <v>5</v>
      </c>
      <c r="D79" s="2" t="s">
        <v>60</v>
      </c>
      <c r="E79" s="2">
        <v>87.1</v>
      </c>
      <c r="F79" s="2">
        <v>29635.7</v>
      </c>
      <c r="G79" s="2">
        <v>1486.3</v>
      </c>
      <c r="H79" s="2">
        <v>6</v>
      </c>
      <c r="I79" s="2">
        <v>2400</v>
      </c>
      <c r="J79" s="2">
        <f t="shared" si="7"/>
        <v>51.366527999999995</v>
      </c>
      <c r="K79" s="2">
        <f t="shared" si="8"/>
        <v>31.312175999999997</v>
      </c>
      <c r="L79" s="2">
        <f t="shared" si="9"/>
        <v>55.437110879999992</v>
      </c>
      <c r="M79" s="2">
        <f t="shared" si="10"/>
        <v>356.71199999999999</v>
      </c>
      <c r="N79" s="2"/>
      <c r="O79" s="40"/>
      <c r="P79" s="2">
        <v>6</v>
      </c>
      <c r="Q79" s="2">
        <f t="shared" si="6"/>
        <v>2.1493022459448365</v>
      </c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0" t="s">
        <v>55</v>
      </c>
      <c r="P80" s="2">
        <v>1</v>
      </c>
      <c r="Q80" s="2">
        <f t="shared" si="6"/>
        <v>2.2532361365088072</v>
      </c>
    </row>
    <row r="81" spans="1:17" x14ac:dyDescent="0.3">
      <c r="A81" s="2"/>
      <c r="B81" s="40" t="s">
        <v>55</v>
      </c>
      <c r="C81" s="2">
        <v>1</v>
      </c>
      <c r="D81" s="2" t="s">
        <v>60</v>
      </c>
      <c r="E81" s="2">
        <v>87.1</v>
      </c>
      <c r="F81" s="2">
        <v>29635.7</v>
      </c>
      <c r="G81" s="2">
        <v>1486.3</v>
      </c>
      <c r="H81" s="2">
        <v>6</v>
      </c>
      <c r="I81" s="2">
        <v>2400</v>
      </c>
      <c r="J81" s="2">
        <f t="shared" si="7"/>
        <v>51.366527999999995</v>
      </c>
      <c r="K81" s="2">
        <f t="shared" si="8"/>
        <v>31.312175999999997</v>
      </c>
      <c r="L81" s="2">
        <f t="shared" si="9"/>
        <v>55.437110879999992</v>
      </c>
      <c r="M81" s="2">
        <f t="shared" si="10"/>
        <v>356.71199999999999</v>
      </c>
      <c r="N81" s="2"/>
      <c r="O81" s="40"/>
      <c r="P81" s="2">
        <v>2</v>
      </c>
      <c r="Q81" s="2">
        <f t="shared" si="6"/>
        <v>1.0853143076958383</v>
      </c>
    </row>
    <row r="82" spans="1:17" x14ac:dyDescent="0.3">
      <c r="A82" s="2"/>
      <c r="B82" s="40"/>
      <c r="C82" s="2">
        <v>2</v>
      </c>
      <c r="D82" s="2" t="s">
        <v>60</v>
      </c>
      <c r="E82" s="2">
        <v>87.1</v>
      </c>
      <c r="F82" s="2">
        <v>29635.7</v>
      </c>
      <c r="G82" s="2">
        <v>1486.3</v>
      </c>
      <c r="H82" s="2">
        <v>6</v>
      </c>
      <c r="I82" s="2">
        <v>2400</v>
      </c>
      <c r="J82" s="2">
        <f t="shared" si="7"/>
        <v>51.366527999999995</v>
      </c>
      <c r="K82" s="2">
        <f t="shared" si="8"/>
        <v>31.312175999999997</v>
      </c>
      <c r="L82" s="2">
        <f t="shared" si="9"/>
        <v>55.437110879999992</v>
      </c>
      <c r="M82" s="2">
        <f t="shared" si="10"/>
        <v>356.71199999999999</v>
      </c>
      <c r="N82" s="2"/>
      <c r="O82" s="40"/>
      <c r="P82" s="2">
        <v>3</v>
      </c>
      <c r="Q82" s="2">
        <f t="shared" si="6"/>
        <v>1.0852658466844527</v>
      </c>
    </row>
    <row r="83" spans="1:17" x14ac:dyDescent="0.3">
      <c r="A83" s="2"/>
      <c r="B83" s="40"/>
      <c r="C83" s="2">
        <v>3</v>
      </c>
      <c r="D83" s="2" t="s">
        <v>60</v>
      </c>
      <c r="E83" s="2">
        <v>87.1</v>
      </c>
      <c r="F83" s="2">
        <v>29635.7</v>
      </c>
      <c r="G83" s="2">
        <v>1486.3</v>
      </c>
      <c r="H83" s="2">
        <v>6</v>
      </c>
      <c r="I83" s="2">
        <v>2400</v>
      </c>
      <c r="J83" s="2">
        <f t="shared" si="7"/>
        <v>51.366527999999995</v>
      </c>
      <c r="K83" s="2">
        <f t="shared" si="8"/>
        <v>31.312175999999997</v>
      </c>
      <c r="L83" s="2">
        <f t="shared" si="9"/>
        <v>55.437110879999992</v>
      </c>
      <c r="M83" s="2">
        <f t="shared" si="10"/>
        <v>356.71199999999999</v>
      </c>
      <c r="N83" s="2"/>
      <c r="O83" s="40"/>
      <c r="P83" s="2">
        <v>4</v>
      </c>
      <c r="Q83" s="2">
        <f t="shared" si="6"/>
        <v>1.0852658466844527</v>
      </c>
    </row>
    <row r="84" spans="1:17" x14ac:dyDescent="0.3">
      <c r="A84" s="2"/>
      <c r="B84" s="40"/>
      <c r="C84" s="2">
        <v>4</v>
      </c>
      <c r="D84" s="2" t="s">
        <v>60</v>
      </c>
      <c r="E84" s="2">
        <v>87.1</v>
      </c>
      <c r="F84" s="2">
        <v>29635.7</v>
      </c>
      <c r="G84" s="2">
        <v>1486.3</v>
      </c>
      <c r="H84" s="2">
        <v>6</v>
      </c>
      <c r="I84" s="2">
        <v>2400</v>
      </c>
      <c r="J84" s="2">
        <f t="shared" si="7"/>
        <v>51.366527999999995</v>
      </c>
      <c r="K84" s="2">
        <f t="shared" si="8"/>
        <v>31.312175999999997</v>
      </c>
      <c r="L84" s="2">
        <f t="shared" si="9"/>
        <v>55.437110879999992</v>
      </c>
      <c r="M84" s="2">
        <f t="shared" si="10"/>
        <v>356.71199999999999</v>
      </c>
      <c r="N84" s="2"/>
      <c r="O84" s="40"/>
      <c r="P84" s="2">
        <v>5</v>
      </c>
      <c r="Q84" s="2">
        <f t="shared" si="6"/>
        <v>1.0853143076958383</v>
      </c>
    </row>
    <row r="85" spans="1:17" x14ac:dyDescent="0.3">
      <c r="A85" s="2"/>
      <c r="B85" s="40"/>
      <c r="C85" s="2">
        <v>5</v>
      </c>
      <c r="D85" s="2" t="s">
        <v>60</v>
      </c>
      <c r="E85" s="2">
        <v>87.1</v>
      </c>
      <c r="F85" s="2">
        <v>29635.7</v>
      </c>
      <c r="G85" s="2">
        <v>1486.3</v>
      </c>
      <c r="H85" s="2">
        <v>6</v>
      </c>
      <c r="I85" s="2">
        <v>2400</v>
      </c>
      <c r="J85" s="2">
        <f t="shared" si="7"/>
        <v>51.366527999999995</v>
      </c>
      <c r="K85" s="2">
        <f t="shared" si="8"/>
        <v>31.312175999999997</v>
      </c>
      <c r="L85" s="2">
        <f t="shared" si="9"/>
        <v>55.437110879999992</v>
      </c>
      <c r="M85" s="2">
        <f t="shared" si="10"/>
        <v>356.71199999999999</v>
      </c>
      <c r="N85" s="2"/>
      <c r="O85" s="40"/>
      <c r="P85" s="2">
        <v>6</v>
      </c>
      <c r="Q85" s="2">
        <f t="shared" si="6"/>
        <v>2.2532361365088072</v>
      </c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40" t="s">
        <v>56</v>
      </c>
      <c r="P86" s="2">
        <v>1</v>
      </c>
      <c r="Q86" s="2">
        <f t="shared" si="6"/>
        <v>2.1676000646627696</v>
      </c>
    </row>
    <row r="87" spans="1:17" x14ac:dyDescent="0.3">
      <c r="A87" s="2"/>
      <c r="B87" s="40" t="s">
        <v>56</v>
      </c>
      <c r="C87" s="2">
        <v>1</v>
      </c>
      <c r="D87" s="2" t="s">
        <v>60</v>
      </c>
      <c r="E87" s="2">
        <v>87.1</v>
      </c>
      <c r="F87" s="2">
        <v>29635.7</v>
      </c>
      <c r="G87" s="2">
        <v>1486.3</v>
      </c>
      <c r="H87" s="2">
        <v>6</v>
      </c>
      <c r="I87" s="2">
        <v>2400</v>
      </c>
      <c r="J87" s="2">
        <f t="shared" si="7"/>
        <v>51.366527999999995</v>
      </c>
      <c r="K87" s="2">
        <f t="shared" si="8"/>
        <v>31.312175999999997</v>
      </c>
      <c r="L87" s="2">
        <f t="shared" si="9"/>
        <v>55.437110879999992</v>
      </c>
      <c r="M87" s="2">
        <f t="shared" si="10"/>
        <v>356.71199999999999</v>
      </c>
      <c r="N87" s="2"/>
      <c r="O87" s="40"/>
      <c r="P87" s="2">
        <v>2</v>
      </c>
      <c r="Q87" s="2">
        <f t="shared" si="6"/>
        <v>1.045208834390682</v>
      </c>
    </row>
    <row r="88" spans="1:17" x14ac:dyDescent="0.3">
      <c r="A88" s="2"/>
      <c r="B88" s="40"/>
      <c r="C88" s="2">
        <v>2</v>
      </c>
      <c r="D88" s="2" t="s">
        <v>60</v>
      </c>
      <c r="E88" s="2">
        <v>87.1</v>
      </c>
      <c r="F88" s="2">
        <v>29635.7</v>
      </c>
      <c r="G88" s="2">
        <v>1486.3</v>
      </c>
      <c r="H88" s="2">
        <v>6</v>
      </c>
      <c r="I88" s="2">
        <v>2400</v>
      </c>
      <c r="J88" s="2">
        <f t="shared" si="7"/>
        <v>51.366527999999995</v>
      </c>
      <c r="K88" s="2">
        <f t="shared" si="8"/>
        <v>31.312175999999997</v>
      </c>
      <c r="L88" s="2">
        <f t="shared" si="9"/>
        <v>55.437110879999992</v>
      </c>
      <c r="M88" s="2">
        <f t="shared" si="10"/>
        <v>356.71199999999999</v>
      </c>
      <c r="N88" s="2"/>
      <c r="O88" s="40"/>
      <c r="P88" s="2">
        <v>3</v>
      </c>
      <c r="Q88" s="2">
        <f t="shared" si="6"/>
        <v>1.0459249446985297</v>
      </c>
    </row>
    <row r="89" spans="1:17" x14ac:dyDescent="0.3">
      <c r="A89" s="2"/>
      <c r="B89" s="40"/>
      <c r="C89" s="2">
        <v>3</v>
      </c>
      <c r="D89" s="2" t="s">
        <v>60</v>
      </c>
      <c r="E89" s="2">
        <v>87.1</v>
      </c>
      <c r="F89" s="2">
        <v>29635.7</v>
      </c>
      <c r="G89" s="2">
        <v>1486.3</v>
      </c>
      <c r="H89" s="2">
        <v>6</v>
      </c>
      <c r="I89" s="2">
        <v>2400</v>
      </c>
      <c r="J89" s="2">
        <f t="shared" si="7"/>
        <v>51.366527999999995</v>
      </c>
      <c r="K89" s="2">
        <f t="shared" si="8"/>
        <v>31.312175999999997</v>
      </c>
      <c r="L89" s="2">
        <f t="shared" si="9"/>
        <v>55.437110879999992</v>
      </c>
      <c r="M89" s="2">
        <f t="shared" si="10"/>
        <v>356.71199999999999</v>
      </c>
      <c r="N89" s="2"/>
      <c r="O89" s="40"/>
      <c r="P89" s="2">
        <v>4</v>
      </c>
      <c r="Q89" s="2">
        <f t="shared" si="6"/>
        <v>1.0459249446985297</v>
      </c>
    </row>
    <row r="90" spans="1:17" x14ac:dyDescent="0.3">
      <c r="A90" s="2"/>
      <c r="B90" s="40"/>
      <c r="C90" s="2">
        <v>4</v>
      </c>
      <c r="D90" s="2" t="s">
        <v>60</v>
      </c>
      <c r="E90" s="2">
        <v>87.1</v>
      </c>
      <c r="F90" s="2">
        <v>29635.7</v>
      </c>
      <c r="G90" s="2">
        <v>1486.3</v>
      </c>
      <c r="H90" s="2">
        <v>6</v>
      </c>
      <c r="I90" s="2">
        <v>2400</v>
      </c>
      <c r="J90" s="2">
        <f t="shared" si="7"/>
        <v>51.366527999999995</v>
      </c>
      <c r="K90" s="2">
        <f t="shared" si="8"/>
        <v>31.312175999999997</v>
      </c>
      <c r="L90" s="2">
        <f t="shared" si="9"/>
        <v>55.437110879999992</v>
      </c>
      <c r="M90" s="2">
        <f t="shared" si="10"/>
        <v>356.71199999999999</v>
      </c>
      <c r="N90" s="2"/>
      <c r="O90" s="40"/>
      <c r="P90" s="2">
        <v>5</v>
      </c>
      <c r="Q90" s="2">
        <f t="shared" si="6"/>
        <v>1.045208834390682</v>
      </c>
    </row>
    <row r="91" spans="1:17" x14ac:dyDescent="0.3">
      <c r="A91" s="2"/>
      <c r="B91" s="40"/>
      <c r="C91" s="2">
        <v>5</v>
      </c>
      <c r="D91" s="2" t="s">
        <v>60</v>
      </c>
      <c r="E91" s="2">
        <v>87.1</v>
      </c>
      <c r="F91" s="2">
        <v>29635.7</v>
      </c>
      <c r="G91" s="2">
        <v>1486.3</v>
      </c>
      <c r="H91" s="2">
        <v>6</v>
      </c>
      <c r="I91" s="2">
        <v>2400</v>
      </c>
      <c r="J91" s="2">
        <f t="shared" si="7"/>
        <v>51.366527999999995</v>
      </c>
      <c r="K91" s="2">
        <f t="shared" si="8"/>
        <v>31.312175999999997</v>
      </c>
      <c r="L91" s="2">
        <f t="shared" si="9"/>
        <v>55.437110879999992</v>
      </c>
      <c r="M91" s="2">
        <f t="shared" si="10"/>
        <v>356.71199999999999</v>
      </c>
      <c r="N91" s="2"/>
      <c r="O91" s="40"/>
      <c r="P91" s="2">
        <v>6</v>
      </c>
      <c r="Q91" s="2">
        <f t="shared" si="6"/>
        <v>2.1676000646627696</v>
      </c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40" t="s">
        <v>61</v>
      </c>
      <c r="P92" s="2">
        <v>1</v>
      </c>
      <c r="Q92" s="2">
        <f t="shared" si="6"/>
        <v>2.3849056185622763</v>
      </c>
    </row>
    <row r="93" spans="1:17" x14ac:dyDescent="0.3">
      <c r="B93" s="40" t="s">
        <v>61</v>
      </c>
      <c r="C93" s="2">
        <v>1</v>
      </c>
      <c r="D93" s="2" t="s">
        <v>13</v>
      </c>
      <c r="E93" s="2">
        <v>76.099999999999994</v>
      </c>
      <c r="F93" s="2">
        <v>25473.4</v>
      </c>
      <c r="G93" s="2">
        <v>1284.7</v>
      </c>
      <c r="H93" s="2">
        <v>6</v>
      </c>
      <c r="I93" s="2">
        <v>2400</v>
      </c>
      <c r="J93" s="2">
        <f t="shared" ref="J93:J97" si="11">(G93*I93/10^5)*1.2*1.2</f>
        <v>44.399231999999991</v>
      </c>
      <c r="K93" s="2">
        <f t="shared" ref="K93:K97" si="12">((2*J93)/H93)+((1.41*3+0.5*1)*H93/2)</f>
        <v>28.989743999999995</v>
      </c>
      <c r="L93" s="2">
        <f t="shared" ref="L93:L97" si="13">J93+K93*0.13</f>
        <v>48.16789871999999</v>
      </c>
      <c r="M93" s="2">
        <f t="shared" si="10"/>
        <v>308.32799999999997</v>
      </c>
      <c r="N93" s="2"/>
      <c r="O93" s="40"/>
      <c r="P93" s="2">
        <v>2</v>
      </c>
      <c r="Q93" s="2">
        <f t="shared" si="6"/>
        <v>1.1548687338780665</v>
      </c>
    </row>
    <row r="94" spans="1:17" x14ac:dyDescent="0.3">
      <c r="A94" s="2"/>
      <c r="B94" s="40"/>
      <c r="C94" s="2">
        <v>2</v>
      </c>
      <c r="D94" s="2" t="s">
        <v>13</v>
      </c>
      <c r="E94" s="2">
        <v>76.099999999999994</v>
      </c>
      <c r="F94" s="2">
        <v>25473.4</v>
      </c>
      <c r="G94" s="2">
        <v>1284.7</v>
      </c>
      <c r="H94" s="2">
        <v>6</v>
      </c>
      <c r="I94" s="2">
        <v>2400</v>
      </c>
      <c r="J94" s="2">
        <f t="shared" si="11"/>
        <v>44.399231999999991</v>
      </c>
      <c r="K94" s="2">
        <f t="shared" si="12"/>
        <v>28.989743999999995</v>
      </c>
      <c r="L94" s="2">
        <f t="shared" si="13"/>
        <v>48.16789871999999</v>
      </c>
      <c r="M94" s="2">
        <f t="shared" si="10"/>
        <v>308.32799999999997</v>
      </c>
      <c r="N94" s="2"/>
      <c r="O94" s="40"/>
      <c r="P94" s="2">
        <v>3</v>
      </c>
      <c r="Q94" s="2">
        <f t="shared" si="6"/>
        <v>1.156092601794249</v>
      </c>
    </row>
    <row r="95" spans="1:17" x14ac:dyDescent="0.3">
      <c r="A95" s="2"/>
      <c r="B95" s="40"/>
      <c r="C95" s="2">
        <v>3</v>
      </c>
      <c r="D95" s="2" t="s">
        <v>13</v>
      </c>
      <c r="E95" s="2">
        <v>76.099999999999994</v>
      </c>
      <c r="F95" s="2">
        <v>25473.4</v>
      </c>
      <c r="G95" s="2">
        <v>1284.7</v>
      </c>
      <c r="H95" s="2">
        <v>6</v>
      </c>
      <c r="I95" s="2">
        <v>2400</v>
      </c>
      <c r="J95" s="2">
        <f t="shared" si="11"/>
        <v>44.399231999999991</v>
      </c>
      <c r="K95" s="2">
        <f t="shared" si="12"/>
        <v>28.989743999999995</v>
      </c>
      <c r="L95" s="2">
        <f t="shared" si="13"/>
        <v>48.16789871999999</v>
      </c>
      <c r="M95" s="2">
        <f t="shared" si="10"/>
        <v>308.32799999999997</v>
      </c>
      <c r="N95" s="2"/>
      <c r="O95" s="40"/>
      <c r="P95" s="2">
        <v>4</v>
      </c>
      <c r="Q95" s="2">
        <f t="shared" si="6"/>
        <v>1.156092601794249</v>
      </c>
    </row>
    <row r="96" spans="1:17" x14ac:dyDescent="0.3">
      <c r="A96" s="2"/>
      <c r="B96" s="40"/>
      <c r="C96" s="2">
        <v>4</v>
      </c>
      <c r="D96" s="2" t="s">
        <v>13</v>
      </c>
      <c r="E96" s="2">
        <v>76.099999999999994</v>
      </c>
      <c r="F96" s="2">
        <v>25473.4</v>
      </c>
      <c r="G96" s="2">
        <v>1284.7</v>
      </c>
      <c r="H96" s="2">
        <v>6</v>
      </c>
      <c r="I96" s="2">
        <v>2400</v>
      </c>
      <c r="J96" s="2">
        <f t="shared" si="11"/>
        <v>44.399231999999991</v>
      </c>
      <c r="K96" s="2">
        <f t="shared" si="12"/>
        <v>28.989743999999995</v>
      </c>
      <c r="L96" s="2">
        <f t="shared" si="13"/>
        <v>48.16789871999999</v>
      </c>
      <c r="M96" s="2">
        <f t="shared" si="10"/>
        <v>308.32799999999997</v>
      </c>
      <c r="N96" s="2"/>
      <c r="O96" s="40"/>
      <c r="P96" s="2">
        <v>5</v>
      </c>
      <c r="Q96" s="2">
        <f t="shared" si="6"/>
        <v>1.1548687338780665</v>
      </c>
    </row>
    <row r="97" spans="1:17" x14ac:dyDescent="0.3">
      <c r="A97" s="2"/>
      <c r="B97" s="40"/>
      <c r="C97" s="2">
        <v>5</v>
      </c>
      <c r="D97" s="2" t="s">
        <v>13</v>
      </c>
      <c r="E97" s="2">
        <v>76.099999999999994</v>
      </c>
      <c r="F97" s="2">
        <v>25473.4</v>
      </c>
      <c r="G97" s="2">
        <v>1284.7</v>
      </c>
      <c r="H97" s="2">
        <v>6</v>
      </c>
      <c r="I97" s="2">
        <v>2400</v>
      </c>
      <c r="J97" s="2">
        <f t="shared" si="11"/>
        <v>44.399231999999991</v>
      </c>
      <c r="K97" s="2">
        <f t="shared" si="12"/>
        <v>28.989743999999995</v>
      </c>
      <c r="L97" s="2">
        <f t="shared" si="13"/>
        <v>48.16789871999999</v>
      </c>
      <c r="M97" s="2">
        <f t="shared" si="10"/>
        <v>308.32799999999997</v>
      </c>
      <c r="N97" s="2"/>
      <c r="O97" s="40"/>
      <c r="P97" s="2">
        <v>6</v>
      </c>
      <c r="Q97" s="2">
        <f t="shared" si="6"/>
        <v>2.3849056185622763</v>
      </c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0" t="s">
        <v>62</v>
      </c>
      <c r="P98" s="2">
        <v>1</v>
      </c>
      <c r="Q98" s="2">
        <f t="shared" si="6"/>
        <v>2.4756347770433398</v>
      </c>
    </row>
    <row r="99" spans="1:17" x14ac:dyDescent="0.3">
      <c r="A99" s="2"/>
      <c r="B99" s="40" t="s">
        <v>62</v>
      </c>
      <c r="C99" s="2">
        <v>1</v>
      </c>
      <c r="D99" s="2" t="s">
        <v>13</v>
      </c>
      <c r="E99" s="2">
        <v>76.099999999999994</v>
      </c>
      <c r="F99" s="2">
        <v>25473.4</v>
      </c>
      <c r="G99" s="2">
        <v>1284.7</v>
      </c>
      <c r="H99" s="2">
        <v>6</v>
      </c>
      <c r="I99" s="2">
        <v>2400</v>
      </c>
      <c r="J99" s="2">
        <f t="shared" ref="J99:J103" si="14">(G99*I99/10^5)*1.2*1.2</f>
        <v>44.399231999999991</v>
      </c>
      <c r="K99" s="2">
        <f t="shared" ref="K99:K103" si="15">((2*J99)/H99)+((1.41*3+0.5*1)*H99/2)</f>
        <v>28.989743999999995</v>
      </c>
      <c r="L99" s="2">
        <f t="shared" ref="L99:L103" si="16">J99+K99*0.13</f>
        <v>48.16789871999999</v>
      </c>
      <c r="M99" s="2">
        <f t="shared" si="10"/>
        <v>308.32799999999997</v>
      </c>
      <c r="N99" s="2"/>
      <c r="O99" s="40"/>
      <c r="P99" s="2">
        <v>2</v>
      </c>
      <c r="Q99" s="2">
        <f t="shared" si="6"/>
        <v>1.2100045921586622</v>
      </c>
    </row>
    <row r="100" spans="1:17" x14ac:dyDescent="0.3">
      <c r="A100" s="2"/>
      <c r="B100" s="40"/>
      <c r="C100" s="2">
        <v>2</v>
      </c>
      <c r="D100" s="2" t="s">
        <v>13</v>
      </c>
      <c r="E100" s="2">
        <v>76.099999999999994</v>
      </c>
      <c r="F100" s="2">
        <v>25473.4</v>
      </c>
      <c r="G100" s="2">
        <v>1284.7</v>
      </c>
      <c r="H100" s="2">
        <v>6</v>
      </c>
      <c r="I100" s="2">
        <v>2400</v>
      </c>
      <c r="J100" s="2">
        <f t="shared" si="14"/>
        <v>44.399231999999991</v>
      </c>
      <c r="K100" s="2">
        <f t="shared" si="15"/>
        <v>28.989743999999995</v>
      </c>
      <c r="L100" s="2">
        <f t="shared" si="16"/>
        <v>48.16789871999999</v>
      </c>
      <c r="M100" s="2">
        <f t="shared" si="10"/>
        <v>308.32799999999997</v>
      </c>
      <c r="N100" s="2"/>
      <c r="O100" s="40"/>
      <c r="P100" s="2">
        <v>3</v>
      </c>
      <c r="Q100" s="2">
        <f t="shared" si="6"/>
        <v>1.211232205653777</v>
      </c>
    </row>
    <row r="101" spans="1:17" x14ac:dyDescent="0.3">
      <c r="A101" s="2"/>
      <c r="B101" s="40"/>
      <c r="C101" s="2">
        <v>3</v>
      </c>
      <c r="D101" s="2" t="s">
        <v>13</v>
      </c>
      <c r="E101" s="2">
        <v>76.099999999999994</v>
      </c>
      <c r="F101" s="2">
        <v>25473.4</v>
      </c>
      <c r="G101" s="2">
        <v>1284.7</v>
      </c>
      <c r="H101" s="2">
        <v>6</v>
      </c>
      <c r="I101" s="2">
        <v>2400</v>
      </c>
      <c r="J101" s="2">
        <f t="shared" si="14"/>
        <v>44.399231999999991</v>
      </c>
      <c r="K101" s="2">
        <f t="shared" si="15"/>
        <v>28.989743999999995</v>
      </c>
      <c r="L101" s="2">
        <f t="shared" si="16"/>
        <v>48.16789871999999</v>
      </c>
      <c r="M101" s="2">
        <f t="shared" si="10"/>
        <v>308.32799999999997</v>
      </c>
      <c r="N101" s="2"/>
      <c r="O101" s="40"/>
      <c r="P101" s="2">
        <v>4</v>
      </c>
      <c r="Q101" s="2">
        <f t="shared" si="6"/>
        <v>1.211232205653777</v>
      </c>
    </row>
    <row r="102" spans="1:17" x14ac:dyDescent="0.3">
      <c r="A102" s="2"/>
      <c r="B102" s="40"/>
      <c r="C102" s="2">
        <v>4</v>
      </c>
      <c r="D102" s="2" t="s">
        <v>13</v>
      </c>
      <c r="E102" s="2">
        <v>76.099999999999994</v>
      </c>
      <c r="F102" s="2">
        <v>25473.4</v>
      </c>
      <c r="G102" s="2">
        <v>1284.7</v>
      </c>
      <c r="H102" s="2">
        <v>6</v>
      </c>
      <c r="I102" s="2">
        <v>2400</v>
      </c>
      <c r="J102" s="2">
        <f t="shared" si="14"/>
        <v>44.399231999999991</v>
      </c>
      <c r="K102" s="2">
        <f t="shared" si="15"/>
        <v>28.989743999999995</v>
      </c>
      <c r="L102" s="2">
        <f t="shared" si="16"/>
        <v>48.16789871999999</v>
      </c>
      <c r="M102" s="2">
        <f t="shared" si="10"/>
        <v>308.32799999999997</v>
      </c>
      <c r="N102" s="2"/>
      <c r="O102" s="40"/>
      <c r="P102" s="2">
        <v>5</v>
      </c>
      <c r="Q102" s="2">
        <f t="shared" si="6"/>
        <v>1.2100045921586622</v>
      </c>
    </row>
    <row r="103" spans="1:17" x14ac:dyDescent="0.3">
      <c r="A103" s="2"/>
      <c r="B103" s="40"/>
      <c r="C103" s="2">
        <v>5</v>
      </c>
      <c r="D103" s="2" t="s">
        <v>13</v>
      </c>
      <c r="E103" s="2">
        <v>76.099999999999994</v>
      </c>
      <c r="F103" s="2">
        <v>25473.4</v>
      </c>
      <c r="G103" s="2">
        <v>1284.7</v>
      </c>
      <c r="H103" s="2">
        <v>6</v>
      </c>
      <c r="I103" s="2">
        <v>2400</v>
      </c>
      <c r="J103" s="2">
        <f t="shared" si="14"/>
        <v>44.399231999999991</v>
      </c>
      <c r="K103" s="2">
        <f t="shared" si="15"/>
        <v>28.989743999999995</v>
      </c>
      <c r="L103" s="2">
        <f t="shared" si="16"/>
        <v>48.16789871999999</v>
      </c>
      <c r="M103" s="2">
        <f t="shared" si="10"/>
        <v>308.32799999999997</v>
      </c>
      <c r="N103" s="2"/>
      <c r="O103" s="40"/>
      <c r="P103" s="2">
        <v>6</v>
      </c>
      <c r="Q103" s="2">
        <f t="shared" si="6"/>
        <v>2.4756347770433398</v>
      </c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40" t="s">
        <v>63</v>
      </c>
      <c r="P104" s="2">
        <v>1</v>
      </c>
      <c r="Q104" s="2">
        <f t="shared" si="6"/>
        <v>1.2594097146725887</v>
      </c>
    </row>
    <row r="105" spans="1:17" x14ac:dyDescent="0.3">
      <c r="A105" s="2"/>
      <c r="B105" s="40" t="s">
        <v>63</v>
      </c>
      <c r="C105" s="2">
        <v>1</v>
      </c>
      <c r="D105" s="2" t="s">
        <v>13</v>
      </c>
      <c r="E105" s="2">
        <v>76.099999999999994</v>
      </c>
      <c r="F105" s="2">
        <v>25473.4</v>
      </c>
      <c r="G105" s="2">
        <v>1284.7</v>
      </c>
      <c r="H105" s="2">
        <v>6</v>
      </c>
      <c r="I105" s="2">
        <v>2400</v>
      </c>
      <c r="J105" s="2">
        <f t="shared" ref="J105:J109" si="17">(G105*I105/10^5)*1.2*1.2</f>
        <v>44.399231999999991</v>
      </c>
      <c r="K105" s="2">
        <f t="shared" ref="K105:K109" si="18">((2*J105)/H105)+((1.41*3+0.5*1)*H105/2)</f>
        <v>28.989743999999995</v>
      </c>
      <c r="L105" s="2">
        <f t="shared" ref="L105:L109" si="19">J105+K105*0.13</f>
        <v>48.16789871999999</v>
      </c>
      <c r="M105" s="2">
        <f t="shared" si="10"/>
        <v>308.32799999999997</v>
      </c>
      <c r="N105" s="2"/>
      <c r="O105" s="40"/>
      <c r="P105" s="2">
        <v>2</v>
      </c>
      <c r="Q105" s="2">
        <f t="shared" si="6"/>
        <v>0.61881177740595728</v>
      </c>
    </row>
    <row r="106" spans="1:17" x14ac:dyDescent="0.3">
      <c r="A106" s="2"/>
      <c r="B106" s="40"/>
      <c r="C106" s="2">
        <v>2</v>
      </c>
      <c r="D106" s="2" t="s">
        <v>13</v>
      </c>
      <c r="E106" s="2">
        <v>76.099999999999994</v>
      </c>
      <c r="F106" s="2">
        <v>25473.4</v>
      </c>
      <c r="G106" s="2">
        <v>1284.7</v>
      </c>
      <c r="H106" s="2">
        <v>6</v>
      </c>
      <c r="I106" s="2">
        <v>2400</v>
      </c>
      <c r="J106" s="2">
        <f t="shared" si="17"/>
        <v>44.399231999999991</v>
      </c>
      <c r="K106" s="2">
        <f t="shared" si="18"/>
        <v>28.989743999999995</v>
      </c>
      <c r="L106" s="2">
        <f t="shared" si="19"/>
        <v>48.16789871999999</v>
      </c>
      <c r="M106" s="2">
        <f t="shared" si="10"/>
        <v>308.32799999999997</v>
      </c>
      <c r="N106" s="2"/>
      <c r="O106" s="40"/>
      <c r="P106" s="2">
        <v>3</v>
      </c>
      <c r="Q106" s="2">
        <f t="shared" si="6"/>
        <v>0.61940545166675287</v>
      </c>
    </row>
    <row r="107" spans="1:17" x14ac:dyDescent="0.3">
      <c r="A107" s="2"/>
      <c r="B107" s="40"/>
      <c r="C107" s="2">
        <v>3</v>
      </c>
      <c r="D107" s="2" t="s">
        <v>13</v>
      </c>
      <c r="E107" s="2">
        <v>76.099999999999994</v>
      </c>
      <c r="F107" s="2">
        <v>25473.4</v>
      </c>
      <c r="G107" s="2">
        <v>1284.7</v>
      </c>
      <c r="H107" s="2">
        <v>6</v>
      </c>
      <c r="I107" s="2">
        <v>2400</v>
      </c>
      <c r="J107" s="2">
        <f t="shared" si="17"/>
        <v>44.399231999999991</v>
      </c>
      <c r="K107" s="2">
        <f t="shared" si="18"/>
        <v>28.989743999999995</v>
      </c>
      <c r="L107" s="2">
        <f t="shared" si="19"/>
        <v>48.16789871999999</v>
      </c>
      <c r="M107" s="2">
        <f t="shared" si="10"/>
        <v>308.32799999999997</v>
      </c>
      <c r="N107" s="2"/>
      <c r="O107" s="40"/>
      <c r="P107" s="2">
        <v>4</v>
      </c>
      <c r="Q107" s="2">
        <f t="shared" si="6"/>
        <v>0.61940545166675287</v>
      </c>
    </row>
    <row r="108" spans="1:17" x14ac:dyDescent="0.3">
      <c r="A108" s="2"/>
      <c r="B108" s="40"/>
      <c r="C108" s="2">
        <v>4</v>
      </c>
      <c r="D108" s="2" t="s">
        <v>13</v>
      </c>
      <c r="E108" s="2">
        <v>76.099999999999994</v>
      </c>
      <c r="F108" s="2">
        <v>25473.4</v>
      </c>
      <c r="G108" s="2">
        <v>1284.7</v>
      </c>
      <c r="H108" s="2">
        <v>6</v>
      </c>
      <c r="I108" s="2">
        <v>2400</v>
      </c>
      <c r="J108" s="2">
        <f t="shared" si="17"/>
        <v>44.399231999999991</v>
      </c>
      <c r="K108" s="2">
        <f t="shared" si="18"/>
        <v>28.989743999999995</v>
      </c>
      <c r="L108" s="2">
        <f t="shared" si="19"/>
        <v>48.16789871999999</v>
      </c>
      <c r="M108" s="2">
        <f t="shared" si="10"/>
        <v>308.32799999999997</v>
      </c>
      <c r="N108" s="2"/>
      <c r="O108" s="40"/>
      <c r="P108" s="2">
        <v>5</v>
      </c>
      <c r="Q108" s="2">
        <f t="shared" si="6"/>
        <v>0.61881177740595728</v>
      </c>
    </row>
    <row r="109" spans="1:17" x14ac:dyDescent="0.3">
      <c r="A109" s="2"/>
      <c r="B109" s="40"/>
      <c r="C109" s="2">
        <v>5</v>
      </c>
      <c r="D109" s="2" t="s">
        <v>13</v>
      </c>
      <c r="E109" s="2">
        <v>76.099999999999994</v>
      </c>
      <c r="F109" s="2">
        <v>25473.4</v>
      </c>
      <c r="G109" s="2">
        <v>1284.7</v>
      </c>
      <c r="H109" s="2">
        <v>6</v>
      </c>
      <c r="I109" s="2">
        <v>2400</v>
      </c>
      <c r="J109" s="2">
        <f t="shared" si="17"/>
        <v>44.399231999999991</v>
      </c>
      <c r="K109" s="2">
        <f t="shared" si="18"/>
        <v>28.989743999999995</v>
      </c>
      <c r="L109" s="2">
        <f t="shared" si="19"/>
        <v>48.16789871999999</v>
      </c>
      <c r="M109" s="2">
        <f t="shared" si="10"/>
        <v>308.32799999999997</v>
      </c>
      <c r="N109" s="2"/>
      <c r="O109" s="40"/>
      <c r="P109" s="2">
        <v>6</v>
      </c>
      <c r="Q109" s="2">
        <f>(L222+K228)/(L109+L110)</f>
        <v>1.2594097146725887</v>
      </c>
    </row>
    <row r="110" spans="1:17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3">
      <c r="A111" s="48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50"/>
      <c r="M111" s="2"/>
      <c r="N111" s="2"/>
      <c r="O111" s="2"/>
      <c r="P111" s="2"/>
      <c r="Q111" s="2"/>
    </row>
    <row r="112" spans="1:17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5.6" x14ac:dyDescent="0.3">
      <c r="A113" s="1" t="s">
        <v>23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5" thickBot="1" x14ac:dyDescent="0.35">
      <c r="A114" s="2"/>
      <c r="B114" s="3" t="s">
        <v>1</v>
      </c>
      <c r="C114" s="3" t="s">
        <v>24</v>
      </c>
      <c r="D114" s="3" t="s">
        <v>3</v>
      </c>
      <c r="E114" s="3" t="s">
        <v>4</v>
      </c>
      <c r="F114" s="3" t="s">
        <v>5</v>
      </c>
      <c r="G114" s="3" t="s">
        <v>6</v>
      </c>
      <c r="H114" s="3" t="s">
        <v>25</v>
      </c>
      <c r="I114" s="3" t="s">
        <v>8</v>
      </c>
      <c r="J114" s="3" t="s">
        <v>26</v>
      </c>
      <c r="K114" s="3" t="s">
        <v>48</v>
      </c>
      <c r="L114" s="3" t="s">
        <v>31</v>
      </c>
      <c r="M114" s="3" t="s">
        <v>74</v>
      </c>
      <c r="N114" s="3" t="s">
        <v>76</v>
      </c>
      <c r="O114" s="2"/>
      <c r="P114" s="2"/>
      <c r="Q114" s="2"/>
    </row>
    <row r="115" spans="1:17" x14ac:dyDescent="0.3">
      <c r="A115" s="2"/>
      <c r="B115" s="41" t="s">
        <v>12</v>
      </c>
      <c r="C115" s="20">
        <v>1</v>
      </c>
      <c r="D115" s="20" t="s">
        <v>64</v>
      </c>
      <c r="E115" s="21">
        <v>325</v>
      </c>
      <c r="F115" s="21">
        <v>57552.1</v>
      </c>
      <c r="G115" s="21">
        <v>3968.8</v>
      </c>
      <c r="H115" s="20">
        <v>3.4</v>
      </c>
      <c r="I115" s="20">
        <v>3600</v>
      </c>
      <c r="J115" s="20">
        <f>G115*I115/10^5</f>
        <v>142.8768</v>
      </c>
      <c r="K115" s="20">
        <v>5915.39</v>
      </c>
      <c r="L115" s="22">
        <f>G115*(I115-K115*100/E115)/10^5</f>
        <v>70.639877440000006</v>
      </c>
      <c r="M115" s="20">
        <v>2958.04</v>
      </c>
      <c r="N115" s="23">
        <f>G115*(I115-M115*1000/10/E115)/10^4</f>
        <v>1067.5412568615384</v>
      </c>
      <c r="O115" s="2"/>
      <c r="P115" s="2"/>
      <c r="Q115" s="4"/>
    </row>
    <row r="116" spans="1:17" x14ac:dyDescent="0.3">
      <c r="A116" s="2"/>
      <c r="B116" s="42"/>
      <c r="C116" s="2">
        <v>2</v>
      </c>
      <c r="D116" s="2" t="s">
        <v>64</v>
      </c>
      <c r="E116" s="4">
        <v>325</v>
      </c>
      <c r="F116" s="4">
        <v>57552.1</v>
      </c>
      <c r="G116" s="4">
        <v>3968.8</v>
      </c>
      <c r="H116" s="2">
        <v>3.4</v>
      </c>
      <c r="I116" s="2">
        <v>3600</v>
      </c>
      <c r="J116" s="2">
        <f t="shared" ref="J116:J179" si="20">G116*I116/10^5</f>
        <v>142.8768</v>
      </c>
      <c r="K116" s="2">
        <v>5248.91</v>
      </c>
      <c r="L116" s="18">
        <f t="shared" ref="L116:L179" si="21">G116*(I116-K116*100/E116)/10^5</f>
        <v>78.778726129230776</v>
      </c>
      <c r="M116" s="2">
        <v>4938.1400000000003</v>
      </c>
      <c r="N116" s="9">
        <f t="shared" ref="N116:N179" si="22">G116*(I116-M116*1000/10/E116)/10^4</f>
        <v>825.73753747692308</v>
      </c>
      <c r="O116" s="2"/>
      <c r="P116" s="2"/>
      <c r="Q116" s="2"/>
    </row>
    <row r="117" spans="1:17" x14ac:dyDescent="0.3">
      <c r="A117" s="2"/>
      <c r="B117" s="42"/>
      <c r="C117" s="2">
        <v>3</v>
      </c>
      <c r="D117" s="2" t="s">
        <v>64</v>
      </c>
      <c r="E117" s="4">
        <v>325</v>
      </c>
      <c r="F117" s="4">
        <v>57552.1</v>
      </c>
      <c r="G117" s="4">
        <v>3968.8</v>
      </c>
      <c r="H117" s="2">
        <v>3.4</v>
      </c>
      <c r="I117" s="2">
        <v>3600</v>
      </c>
      <c r="J117" s="2">
        <f t="shared" si="20"/>
        <v>142.8768</v>
      </c>
      <c r="K117" s="2">
        <v>5371.7</v>
      </c>
      <c r="L117" s="18">
        <f t="shared" si="21"/>
        <v>77.279252430769233</v>
      </c>
      <c r="M117" s="2">
        <v>5182.87</v>
      </c>
      <c r="N117" s="9">
        <f t="shared" si="22"/>
        <v>795.85186289230774</v>
      </c>
      <c r="O117" s="2"/>
      <c r="P117" s="2"/>
      <c r="Q117" s="2"/>
    </row>
    <row r="118" spans="1:17" x14ac:dyDescent="0.3">
      <c r="A118" s="2"/>
      <c r="B118" s="42"/>
      <c r="C118" s="2">
        <v>4</v>
      </c>
      <c r="D118" s="2" t="s">
        <v>64</v>
      </c>
      <c r="E118" s="4">
        <v>325</v>
      </c>
      <c r="F118" s="4">
        <v>57552.1</v>
      </c>
      <c r="G118" s="4">
        <v>3968.8</v>
      </c>
      <c r="H118" s="2">
        <v>3.4</v>
      </c>
      <c r="I118" s="2">
        <v>3600</v>
      </c>
      <c r="J118" s="2">
        <f t="shared" si="20"/>
        <v>142.8768</v>
      </c>
      <c r="K118" s="2">
        <f>K117</f>
        <v>5371.7</v>
      </c>
      <c r="L118" s="18">
        <f t="shared" si="21"/>
        <v>77.279252430769233</v>
      </c>
      <c r="M118" s="2">
        <f>M117</f>
        <v>5182.87</v>
      </c>
      <c r="N118" s="9">
        <f t="shared" si="22"/>
        <v>795.85186289230774</v>
      </c>
      <c r="O118" s="2"/>
      <c r="P118" s="2"/>
      <c r="Q118" s="2"/>
    </row>
    <row r="119" spans="1:17" x14ac:dyDescent="0.3">
      <c r="A119" s="2"/>
      <c r="B119" s="42"/>
      <c r="C119" s="2">
        <v>5</v>
      </c>
      <c r="D119" s="2" t="s">
        <v>64</v>
      </c>
      <c r="E119" s="4">
        <v>325</v>
      </c>
      <c r="F119" s="4">
        <v>57552.1</v>
      </c>
      <c r="G119" s="4">
        <v>3968.8</v>
      </c>
      <c r="H119" s="2">
        <v>3.4</v>
      </c>
      <c r="I119" s="2">
        <v>3600</v>
      </c>
      <c r="J119" s="2">
        <f t="shared" si="20"/>
        <v>142.8768</v>
      </c>
      <c r="K119" s="2">
        <f>K116</f>
        <v>5248.91</v>
      </c>
      <c r="L119" s="18">
        <f t="shared" si="21"/>
        <v>78.778726129230776</v>
      </c>
      <c r="M119" s="2">
        <f>M116</f>
        <v>4938.1400000000003</v>
      </c>
      <c r="N119" s="9">
        <f t="shared" si="22"/>
        <v>825.73753747692308</v>
      </c>
      <c r="O119" s="2"/>
      <c r="P119" s="2"/>
      <c r="Q119" s="2"/>
    </row>
    <row r="120" spans="1:17" ht="15" thickBot="1" x14ac:dyDescent="0.35">
      <c r="A120" s="2"/>
      <c r="B120" s="43"/>
      <c r="C120" s="11">
        <v>6</v>
      </c>
      <c r="D120" s="11" t="s">
        <v>64</v>
      </c>
      <c r="E120" s="24">
        <v>325</v>
      </c>
      <c r="F120" s="24">
        <v>57552.1</v>
      </c>
      <c r="G120" s="24">
        <v>3968.8</v>
      </c>
      <c r="H120" s="11">
        <v>3.4</v>
      </c>
      <c r="I120" s="11">
        <v>3600</v>
      </c>
      <c r="J120" s="11">
        <f t="shared" si="20"/>
        <v>142.8768</v>
      </c>
      <c r="K120" s="11">
        <f>K115</f>
        <v>5915.39</v>
      </c>
      <c r="L120" s="25">
        <f t="shared" si="21"/>
        <v>70.639877440000006</v>
      </c>
      <c r="M120" s="11">
        <f>M115</f>
        <v>2958.04</v>
      </c>
      <c r="N120" s="12">
        <f t="shared" si="22"/>
        <v>1067.5412568615384</v>
      </c>
      <c r="O120" s="2"/>
      <c r="P120" s="2"/>
      <c r="Q120" s="2"/>
    </row>
    <row r="121" spans="1:17" x14ac:dyDescent="0.3">
      <c r="A121" s="2"/>
      <c r="B121" s="41" t="s">
        <v>16</v>
      </c>
      <c r="C121" s="20">
        <v>1</v>
      </c>
      <c r="D121" s="20" t="s">
        <v>64</v>
      </c>
      <c r="E121" s="21">
        <v>325</v>
      </c>
      <c r="F121" s="21">
        <v>57552.1</v>
      </c>
      <c r="G121" s="21">
        <v>3968.8</v>
      </c>
      <c r="H121" s="20">
        <v>3.4</v>
      </c>
      <c r="I121" s="20">
        <v>3600</v>
      </c>
      <c r="J121" s="20">
        <f t="shared" si="20"/>
        <v>142.8768</v>
      </c>
      <c r="K121" s="20">
        <v>5542.29</v>
      </c>
      <c r="L121" s="22">
        <f t="shared" si="21"/>
        <v>75.196059840000004</v>
      </c>
      <c r="M121" s="20">
        <v>2807.52</v>
      </c>
      <c r="N121" s="23">
        <f t="shared" si="22"/>
        <v>1085.9222961230769</v>
      </c>
      <c r="O121" s="2"/>
      <c r="P121" s="2"/>
      <c r="Q121" s="2"/>
    </row>
    <row r="122" spans="1:17" x14ac:dyDescent="0.3">
      <c r="A122" s="2"/>
      <c r="B122" s="42"/>
      <c r="C122" s="2">
        <v>2</v>
      </c>
      <c r="D122" s="2" t="s">
        <v>64</v>
      </c>
      <c r="E122" s="4">
        <v>325</v>
      </c>
      <c r="F122" s="4">
        <v>57552.1</v>
      </c>
      <c r="G122" s="4">
        <v>3968.8</v>
      </c>
      <c r="H122" s="2">
        <v>3.4</v>
      </c>
      <c r="I122" s="2">
        <v>3600</v>
      </c>
      <c r="J122" s="2">
        <f t="shared" si="20"/>
        <v>142.8768</v>
      </c>
      <c r="K122" s="2">
        <v>4955.13</v>
      </c>
      <c r="L122" s="18">
        <f t="shared" si="21"/>
        <v>82.366277095384618</v>
      </c>
      <c r="M122" s="2">
        <v>4645.55</v>
      </c>
      <c r="N122" s="9">
        <f t="shared" si="22"/>
        <v>861.46772799999997</v>
      </c>
      <c r="O122" s="2"/>
      <c r="P122" s="2"/>
      <c r="Q122" s="2"/>
    </row>
    <row r="123" spans="1:17" x14ac:dyDescent="0.3">
      <c r="A123" s="2"/>
      <c r="B123" s="42"/>
      <c r="C123" s="2">
        <v>3</v>
      </c>
      <c r="D123" s="2" t="s">
        <v>64</v>
      </c>
      <c r="E123" s="4">
        <v>325</v>
      </c>
      <c r="F123" s="4">
        <v>57552.1</v>
      </c>
      <c r="G123" s="4">
        <v>3968.8</v>
      </c>
      <c r="H123" s="2">
        <v>3.4</v>
      </c>
      <c r="I123" s="2">
        <v>3600</v>
      </c>
      <c r="J123" s="2">
        <f t="shared" si="20"/>
        <v>142.8768</v>
      </c>
      <c r="K123" s="2">
        <v>5068.8999999999996</v>
      </c>
      <c r="L123" s="18">
        <f t="shared" si="21"/>
        <v>80.976952861538464</v>
      </c>
      <c r="M123" s="2">
        <v>4891.72</v>
      </c>
      <c r="N123" s="9">
        <f t="shared" si="22"/>
        <v>831.40620504615379</v>
      </c>
      <c r="O123" s="2"/>
      <c r="P123" s="2"/>
      <c r="Q123" s="4"/>
    </row>
    <row r="124" spans="1:17" x14ac:dyDescent="0.3">
      <c r="A124" s="2"/>
      <c r="B124" s="42"/>
      <c r="C124" s="2">
        <v>4</v>
      </c>
      <c r="D124" s="2" t="s">
        <v>64</v>
      </c>
      <c r="E124" s="4">
        <v>325</v>
      </c>
      <c r="F124" s="4">
        <v>57552.1</v>
      </c>
      <c r="G124" s="4">
        <v>3968.8</v>
      </c>
      <c r="H124" s="2">
        <v>3.4</v>
      </c>
      <c r="I124" s="2">
        <v>3600</v>
      </c>
      <c r="J124" s="2">
        <f t="shared" si="20"/>
        <v>142.8768</v>
      </c>
      <c r="K124" s="2">
        <f>K123</f>
        <v>5068.8999999999996</v>
      </c>
      <c r="L124" s="18">
        <f t="shared" si="21"/>
        <v>80.976952861538464</v>
      </c>
      <c r="M124" s="2">
        <f>M123</f>
        <v>4891.72</v>
      </c>
      <c r="N124" s="9">
        <f t="shared" si="22"/>
        <v>831.40620504615379</v>
      </c>
      <c r="O124" s="2"/>
      <c r="P124" s="2"/>
      <c r="Q124" s="4"/>
    </row>
    <row r="125" spans="1:17" x14ac:dyDescent="0.3">
      <c r="A125" s="2"/>
      <c r="B125" s="42"/>
      <c r="C125" s="2">
        <v>5</v>
      </c>
      <c r="D125" s="2" t="s">
        <v>64</v>
      </c>
      <c r="E125" s="4">
        <v>325</v>
      </c>
      <c r="F125" s="4">
        <v>57552.1</v>
      </c>
      <c r="G125" s="4">
        <v>3968.8</v>
      </c>
      <c r="H125" s="2">
        <v>3.4</v>
      </c>
      <c r="I125" s="2">
        <v>3600</v>
      </c>
      <c r="J125" s="2">
        <f t="shared" si="20"/>
        <v>142.8768</v>
      </c>
      <c r="K125" s="2">
        <f>K122</f>
        <v>4955.13</v>
      </c>
      <c r="L125" s="18">
        <f t="shared" si="21"/>
        <v>82.366277095384618</v>
      </c>
      <c r="M125" s="2">
        <f>M122</f>
        <v>4645.55</v>
      </c>
      <c r="N125" s="9">
        <f t="shared" si="22"/>
        <v>861.46772799999997</v>
      </c>
      <c r="O125" s="2"/>
      <c r="P125" s="2"/>
      <c r="Q125" s="4"/>
    </row>
    <row r="126" spans="1:17" ht="15" thickBot="1" x14ac:dyDescent="0.35">
      <c r="A126" s="2"/>
      <c r="B126" s="43"/>
      <c r="C126" s="11">
        <v>6</v>
      </c>
      <c r="D126" s="11" t="s">
        <v>64</v>
      </c>
      <c r="E126" s="24">
        <v>325</v>
      </c>
      <c r="F126" s="24">
        <v>57552.1</v>
      </c>
      <c r="G126" s="24">
        <v>3968.8</v>
      </c>
      <c r="H126" s="11">
        <v>3.4</v>
      </c>
      <c r="I126" s="11">
        <v>3600</v>
      </c>
      <c r="J126" s="11">
        <f t="shared" si="20"/>
        <v>142.8768</v>
      </c>
      <c r="K126" s="11">
        <f>K121</f>
        <v>5542.29</v>
      </c>
      <c r="L126" s="25">
        <f t="shared" si="21"/>
        <v>75.196059840000004</v>
      </c>
      <c r="M126" s="11">
        <f>M121</f>
        <v>2807.52</v>
      </c>
      <c r="N126" s="12">
        <f t="shared" si="22"/>
        <v>1085.9222961230769</v>
      </c>
      <c r="O126" s="2"/>
      <c r="P126" s="2"/>
      <c r="Q126" s="4"/>
    </row>
    <row r="127" spans="1:17" x14ac:dyDescent="0.3">
      <c r="A127" s="2"/>
      <c r="B127" s="41" t="s">
        <v>17</v>
      </c>
      <c r="C127" s="20">
        <v>1</v>
      </c>
      <c r="D127" s="20" t="s">
        <v>64</v>
      </c>
      <c r="E127" s="21">
        <v>325</v>
      </c>
      <c r="F127" s="21">
        <v>57552.1</v>
      </c>
      <c r="G127" s="21">
        <v>3968.8</v>
      </c>
      <c r="H127" s="20">
        <v>3.4</v>
      </c>
      <c r="I127" s="20">
        <v>3600</v>
      </c>
      <c r="J127" s="20">
        <f t="shared" si="20"/>
        <v>142.8768</v>
      </c>
      <c r="K127" s="20">
        <v>5137.66</v>
      </c>
      <c r="L127" s="22">
        <f t="shared" si="21"/>
        <v>80.137276898461536</v>
      </c>
      <c r="M127" s="20">
        <v>2651.59</v>
      </c>
      <c r="N127" s="23">
        <f t="shared" si="22"/>
        <v>1104.9639879384617</v>
      </c>
      <c r="O127" s="2"/>
      <c r="P127" s="2"/>
      <c r="Q127" s="4"/>
    </row>
    <row r="128" spans="1:17" x14ac:dyDescent="0.3">
      <c r="A128" s="2"/>
      <c r="B128" s="42"/>
      <c r="C128" s="2">
        <v>2</v>
      </c>
      <c r="D128" s="2" t="s">
        <v>64</v>
      </c>
      <c r="E128" s="4">
        <v>325</v>
      </c>
      <c r="F128" s="4">
        <v>57552.1</v>
      </c>
      <c r="G128" s="4">
        <v>3968.8</v>
      </c>
      <c r="H128" s="2">
        <v>3.4</v>
      </c>
      <c r="I128" s="2">
        <v>3600</v>
      </c>
      <c r="J128" s="2">
        <f t="shared" si="20"/>
        <v>142.8768</v>
      </c>
      <c r="K128" s="2">
        <v>4663.21</v>
      </c>
      <c r="L128" s="18">
        <f t="shared" si="21"/>
        <v>85.931114313846152</v>
      </c>
      <c r="M128" s="2">
        <v>4358.3</v>
      </c>
      <c r="N128" s="9">
        <f t="shared" si="22"/>
        <v>896.54581415384632</v>
      </c>
      <c r="O128" s="2"/>
      <c r="P128" s="2"/>
      <c r="Q128" s="4"/>
    </row>
    <row r="129" spans="1:17" x14ac:dyDescent="0.3">
      <c r="A129" s="2"/>
      <c r="B129" s="42"/>
      <c r="C129" s="2">
        <v>3</v>
      </c>
      <c r="D129" s="2" t="s">
        <v>64</v>
      </c>
      <c r="E129" s="4">
        <v>325</v>
      </c>
      <c r="F129" s="4">
        <v>57552.1</v>
      </c>
      <c r="G129" s="4">
        <v>3968.8</v>
      </c>
      <c r="H129" s="2">
        <v>3.4</v>
      </c>
      <c r="I129" s="2">
        <v>3600</v>
      </c>
      <c r="J129" s="2">
        <f t="shared" si="20"/>
        <v>142.8768</v>
      </c>
      <c r="K129" s="2">
        <v>4766.74</v>
      </c>
      <c r="L129" s="18">
        <f t="shared" si="21"/>
        <v>84.666837809230785</v>
      </c>
      <c r="M129" s="2">
        <v>4600.63</v>
      </c>
      <c r="N129" s="9">
        <f t="shared" si="22"/>
        <v>866.95322018461525</v>
      </c>
      <c r="O129" s="2"/>
      <c r="P129" s="2"/>
      <c r="Q129" s="2"/>
    </row>
    <row r="130" spans="1:17" x14ac:dyDescent="0.3">
      <c r="A130" s="2"/>
      <c r="B130" s="42"/>
      <c r="C130" s="2">
        <v>4</v>
      </c>
      <c r="D130" s="2" t="s">
        <v>64</v>
      </c>
      <c r="E130" s="4">
        <v>325</v>
      </c>
      <c r="F130" s="4">
        <v>57552.1</v>
      </c>
      <c r="G130" s="4">
        <v>3968.8</v>
      </c>
      <c r="H130" s="2">
        <v>3.4</v>
      </c>
      <c r="I130" s="2">
        <v>3600</v>
      </c>
      <c r="J130" s="2">
        <f t="shared" si="20"/>
        <v>142.8768</v>
      </c>
      <c r="K130" s="2">
        <f>K129</f>
        <v>4766.74</v>
      </c>
      <c r="L130" s="18">
        <f t="shared" si="21"/>
        <v>84.666837809230785</v>
      </c>
      <c r="M130" s="2">
        <f>M129</f>
        <v>4600.63</v>
      </c>
      <c r="N130" s="9">
        <f t="shared" si="22"/>
        <v>866.95322018461525</v>
      </c>
      <c r="O130" s="2"/>
      <c r="P130" s="2"/>
      <c r="Q130" s="2"/>
    </row>
    <row r="131" spans="1:17" x14ac:dyDescent="0.3">
      <c r="A131" s="2"/>
      <c r="B131" s="42"/>
      <c r="C131" s="2">
        <v>5</v>
      </c>
      <c r="D131" s="2" t="s">
        <v>64</v>
      </c>
      <c r="E131" s="4">
        <v>325</v>
      </c>
      <c r="F131" s="4">
        <v>57552.1</v>
      </c>
      <c r="G131" s="4">
        <v>3968.8</v>
      </c>
      <c r="H131" s="2">
        <v>3.4</v>
      </c>
      <c r="I131" s="2">
        <v>3600</v>
      </c>
      <c r="J131" s="2">
        <f t="shared" si="20"/>
        <v>142.8768</v>
      </c>
      <c r="K131" s="2">
        <f>K128</f>
        <v>4663.21</v>
      </c>
      <c r="L131" s="18">
        <f t="shared" si="21"/>
        <v>85.931114313846152</v>
      </c>
      <c r="M131" s="2">
        <f>M128</f>
        <v>4358.3</v>
      </c>
      <c r="N131" s="9">
        <f t="shared" si="22"/>
        <v>896.54581415384632</v>
      </c>
      <c r="O131" s="2"/>
      <c r="P131" s="2"/>
      <c r="Q131" s="2"/>
    </row>
    <row r="132" spans="1:17" ht="15" thickBot="1" x14ac:dyDescent="0.35">
      <c r="A132" s="2"/>
      <c r="B132" s="43"/>
      <c r="C132" s="11">
        <v>6</v>
      </c>
      <c r="D132" s="11" t="s">
        <v>64</v>
      </c>
      <c r="E132" s="24">
        <v>325</v>
      </c>
      <c r="F132" s="24">
        <v>57552.1</v>
      </c>
      <c r="G132" s="24">
        <v>3968.8</v>
      </c>
      <c r="H132" s="11">
        <v>3.4</v>
      </c>
      <c r="I132" s="11">
        <v>3600</v>
      </c>
      <c r="J132" s="11">
        <f t="shared" si="20"/>
        <v>142.8768</v>
      </c>
      <c r="K132" s="11">
        <f>K127</f>
        <v>5137.66</v>
      </c>
      <c r="L132" s="25">
        <f t="shared" si="21"/>
        <v>80.137276898461536</v>
      </c>
      <c r="M132" s="11">
        <f>M127</f>
        <v>2651.59</v>
      </c>
      <c r="N132" s="12">
        <f t="shared" si="22"/>
        <v>1104.9639879384617</v>
      </c>
      <c r="O132" s="2"/>
      <c r="P132" s="2"/>
      <c r="Q132" s="2"/>
    </row>
    <row r="133" spans="1:17" x14ac:dyDescent="0.3">
      <c r="A133" s="2"/>
      <c r="B133" s="41" t="s">
        <v>19</v>
      </c>
      <c r="C133" s="20">
        <v>1</v>
      </c>
      <c r="D133" s="20" t="s">
        <v>64</v>
      </c>
      <c r="E133" s="21">
        <v>325</v>
      </c>
      <c r="F133" s="21">
        <v>57552.1</v>
      </c>
      <c r="G133" s="21">
        <v>3968.8</v>
      </c>
      <c r="H133" s="20">
        <v>3.4</v>
      </c>
      <c r="I133" s="20">
        <v>3600</v>
      </c>
      <c r="J133" s="20">
        <f t="shared" si="20"/>
        <v>142.8768</v>
      </c>
      <c r="K133" s="20">
        <v>4736.5200000000004</v>
      </c>
      <c r="L133" s="22">
        <f t="shared" si="21"/>
        <v>85.035875150769229</v>
      </c>
      <c r="M133" s="20">
        <v>2491.98</v>
      </c>
      <c r="N133" s="23">
        <f t="shared" si="22"/>
        <v>1124.4550700307693</v>
      </c>
      <c r="O133" s="2"/>
      <c r="P133" s="2"/>
      <c r="Q133" s="4"/>
    </row>
    <row r="134" spans="1:17" x14ac:dyDescent="0.3">
      <c r="A134" s="2"/>
      <c r="B134" s="42"/>
      <c r="C134" s="2">
        <v>2</v>
      </c>
      <c r="D134" s="2" t="s">
        <v>64</v>
      </c>
      <c r="E134" s="4">
        <v>325</v>
      </c>
      <c r="F134" s="4">
        <v>57552.1</v>
      </c>
      <c r="G134" s="4">
        <v>3968.8</v>
      </c>
      <c r="H134" s="2">
        <v>3.4</v>
      </c>
      <c r="I134" s="2">
        <v>3600</v>
      </c>
      <c r="J134" s="2">
        <f t="shared" si="20"/>
        <v>142.8768</v>
      </c>
      <c r="K134" s="2">
        <v>4371.32</v>
      </c>
      <c r="L134" s="18">
        <f t="shared" si="21"/>
        <v>89.495585181538459</v>
      </c>
      <c r="M134" s="2">
        <v>4074.48</v>
      </c>
      <c r="N134" s="9">
        <f t="shared" si="22"/>
        <v>931.20503926153856</v>
      </c>
      <c r="O134" s="2"/>
      <c r="P134" s="2"/>
      <c r="Q134" s="4"/>
    </row>
    <row r="135" spans="1:17" x14ac:dyDescent="0.3">
      <c r="A135" s="2"/>
      <c r="B135" s="42"/>
      <c r="C135" s="2">
        <v>3</v>
      </c>
      <c r="D135" s="2" t="s">
        <v>64</v>
      </c>
      <c r="E135" s="4">
        <v>325</v>
      </c>
      <c r="F135" s="4">
        <v>57552.1</v>
      </c>
      <c r="G135" s="4">
        <v>3968.8</v>
      </c>
      <c r="H135" s="2">
        <v>3.4</v>
      </c>
      <c r="I135" s="2">
        <v>3600</v>
      </c>
      <c r="J135" s="2">
        <f t="shared" si="20"/>
        <v>142.8768</v>
      </c>
      <c r="K135" s="2">
        <v>4464.87</v>
      </c>
      <c r="L135" s="18">
        <f t="shared" si="21"/>
        <v>88.353181366153848</v>
      </c>
      <c r="M135" s="2">
        <v>4309.8100000000004</v>
      </c>
      <c r="N135" s="9">
        <f t="shared" si="22"/>
        <v>902.46726375384628</v>
      </c>
      <c r="O135" s="2"/>
      <c r="P135" s="2"/>
      <c r="Q135" s="4"/>
    </row>
    <row r="136" spans="1:17" x14ac:dyDescent="0.3">
      <c r="A136" s="2"/>
      <c r="B136" s="42"/>
      <c r="C136" s="2">
        <v>4</v>
      </c>
      <c r="D136" s="2" t="s">
        <v>64</v>
      </c>
      <c r="E136" s="4">
        <v>325</v>
      </c>
      <c r="F136" s="4">
        <v>57552.1</v>
      </c>
      <c r="G136" s="4">
        <v>3968.8</v>
      </c>
      <c r="H136" s="2">
        <v>3.4</v>
      </c>
      <c r="I136" s="2">
        <v>3600</v>
      </c>
      <c r="J136" s="2">
        <f t="shared" si="20"/>
        <v>142.8768</v>
      </c>
      <c r="K136" s="2">
        <f>K135</f>
        <v>4464.87</v>
      </c>
      <c r="L136" s="18">
        <f t="shared" si="21"/>
        <v>88.353181366153848</v>
      </c>
      <c r="M136" s="2">
        <f>M135</f>
        <v>4309.8100000000004</v>
      </c>
      <c r="N136" s="9">
        <f t="shared" si="22"/>
        <v>902.46726375384628</v>
      </c>
      <c r="O136" s="2"/>
      <c r="P136" s="2"/>
      <c r="Q136" s="4"/>
    </row>
    <row r="137" spans="1:17" x14ac:dyDescent="0.3">
      <c r="A137" s="2"/>
      <c r="B137" s="42"/>
      <c r="C137" s="2">
        <v>5</v>
      </c>
      <c r="D137" s="2" t="s">
        <v>64</v>
      </c>
      <c r="E137" s="4">
        <v>325</v>
      </c>
      <c r="F137" s="4">
        <v>57552.1</v>
      </c>
      <c r="G137" s="4">
        <v>3968.8</v>
      </c>
      <c r="H137" s="2">
        <v>3.4</v>
      </c>
      <c r="I137" s="2">
        <v>3600</v>
      </c>
      <c r="J137" s="2">
        <f t="shared" si="20"/>
        <v>142.8768</v>
      </c>
      <c r="K137" s="2">
        <f>K134</f>
        <v>4371.32</v>
      </c>
      <c r="L137" s="18">
        <f t="shared" si="21"/>
        <v>89.495585181538459</v>
      </c>
      <c r="M137" s="2">
        <f>M134</f>
        <v>4074.48</v>
      </c>
      <c r="N137" s="9">
        <f t="shared" si="22"/>
        <v>931.20503926153856</v>
      </c>
      <c r="O137" s="2"/>
      <c r="P137" s="2"/>
      <c r="Q137" s="4"/>
    </row>
    <row r="138" spans="1:17" ht="15" thickBot="1" x14ac:dyDescent="0.35">
      <c r="A138" s="2"/>
      <c r="B138" s="43"/>
      <c r="C138" s="11">
        <v>6</v>
      </c>
      <c r="D138" s="11" t="s">
        <v>64</v>
      </c>
      <c r="E138" s="24">
        <v>325</v>
      </c>
      <c r="F138" s="24">
        <v>57552.1</v>
      </c>
      <c r="G138" s="24">
        <v>3968.8</v>
      </c>
      <c r="H138" s="11">
        <v>3.4</v>
      </c>
      <c r="I138" s="11">
        <v>3600</v>
      </c>
      <c r="J138" s="11">
        <f t="shared" si="20"/>
        <v>142.8768</v>
      </c>
      <c r="K138" s="11">
        <f>K133</f>
        <v>4736.5200000000004</v>
      </c>
      <c r="L138" s="25">
        <f t="shared" si="21"/>
        <v>85.035875150769229</v>
      </c>
      <c r="M138" s="11">
        <f>M133</f>
        <v>2491.98</v>
      </c>
      <c r="N138" s="12">
        <f t="shared" si="22"/>
        <v>1124.4550700307693</v>
      </c>
      <c r="O138" s="2"/>
      <c r="P138" s="2"/>
      <c r="Q138" s="4"/>
    </row>
    <row r="139" spans="1:17" x14ac:dyDescent="0.3">
      <c r="A139" s="2"/>
      <c r="B139" s="41" t="s">
        <v>20</v>
      </c>
      <c r="C139" s="20">
        <v>1</v>
      </c>
      <c r="D139" s="20" t="s">
        <v>64</v>
      </c>
      <c r="E139" s="21">
        <v>325</v>
      </c>
      <c r="F139" s="21">
        <v>57552.1</v>
      </c>
      <c r="G139" s="21">
        <v>3968.8</v>
      </c>
      <c r="H139" s="20">
        <v>3.4</v>
      </c>
      <c r="I139" s="20">
        <v>3600</v>
      </c>
      <c r="J139" s="20">
        <f t="shared" si="20"/>
        <v>142.8768</v>
      </c>
      <c r="K139" s="20">
        <v>4343.62</v>
      </c>
      <c r="L139" s="22">
        <f t="shared" si="21"/>
        <v>89.833849058461539</v>
      </c>
      <c r="M139" s="20">
        <v>2338.39</v>
      </c>
      <c r="N139" s="23">
        <f t="shared" si="22"/>
        <v>1143.2110082461541</v>
      </c>
      <c r="O139" s="2"/>
      <c r="P139" s="2"/>
      <c r="Q139" s="2"/>
    </row>
    <row r="140" spans="1:17" x14ac:dyDescent="0.3">
      <c r="A140" s="2"/>
      <c r="B140" s="42"/>
      <c r="C140" s="2">
        <v>2</v>
      </c>
      <c r="D140" s="2" t="s">
        <v>64</v>
      </c>
      <c r="E140" s="4">
        <v>325</v>
      </c>
      <c r="F140" s="4">
        <v>57552.1</v>
      </c>
      <c r="G140" s="4">
        <v>3968.8</v>
      </c>
      <c r="H140" s="2">
        <v>3.4</v>
      </c>
      <c r="I140" s="2">
        <v>3600</v>
      </c>
      <c r="J140" s="2">
        <f t="shared" si="20"/>
        <v>142.8768</v>
      </c>
      <c r="K140" s="2">
        <v>4078.21</v>
      </c>
      <c r="L140" s="18">
        <f t="shared" si="21"/>
        <v>93.074954313846149</v>
      </c>
      <c r="M140" s="2">
        <v>3794.37</v>
      </c>
      <c r="N140" s="9">
        <f t="shared" si="22"/>
        <v>965.41121058461556</v>
      </c>
      <c r="O140" s="2"/>
      <c r="P140" s="2"/>
      <c r="Q140" s="2"/>
    </row>
    <row r="141" spans="1:17" x14ac:dyDescent="0.3">
      <c r="A141" s="2"/>
      <c r="B141" s="42"/>
      <c r="C141" s="2">
        <v>3</v>
      </c>
      <c r="D141" s="2" t="s">
        <v>64</v>
      </c>
      <c r="E141" s="4">
        <v>325</v>
      </c>
      <c r="F141" s="4">
        <v>57552.1</v>
      </c>
      <c r="G141" s="4">
        <v>3968.8</v>
      </c>
      <c r="H141" s="2">
        <v>3.4</v>
      </c>
      <c r="I141" s="2">
        <v>3600</v>
      </c>
      <c r="J141" s="2">
        <f t="shared" si="20"/>
        <v>142.8768</v>
      </c>
      <c r="K141" s="2">
        <v>4163.43</v>
      </c>
      <c r="L141" s="18">
        <f t="shared" si="21"/>
        <v>92.034273895384629</v>
      </c>
      <c r="M141" s="2">
        <v>4019.25</v>
      </c>
      <c r="N141" s="9">
        <f t="shared" si="22"/>
        <v>937.94955692307713</v>
      </c>
      <c r="O141" s="2"/>
      <c r="P141" s="2"/>
      <c r="Q141" s="2"/>
    </row>
    <row r="142" spans="1:17" x14ac:dyDescent="0.3">
      <c r="A142" s="2"/>
      <c r="B142" s="42"/>
      <c r="C142" s="2">
        <v>4</v>
      </c>
      <c r="D142" s="2" t="s">
        <v>64</v>
      </c>
      <c r="E142" s="4">
        <v>325</v>
      </c>
      <c r="F142" s="4">
        <v>57552.1</v>
      </c>
      <c r="G142" s="4">
        <v>3968.8</v>
      </c>
      <c r="H142" s="2">
        <v>3.4</v>
      </c>
      <c r="I142" s="2">
        <v>3600</v>
      </c>
      <c r="J142" s="2">
        <f t="shared" si="20"/>
        <v>142.8768</v>
      </c>
      <c r="K142" s="2">
        <f>K141</f>
        <v>4163.43</v>
      </c>
      <c r="L142" s="18">
        <f t="shared" si="21"/>
        <v>92.034273895384629</v>
      </c>
      <c r="M142" s="2">
        <f>M141</f>
        <v>4019.25</v>
      </c>
      <c r="N142" s="9">
        <f t="shared" si="22"/>
        <v>937.94955692307713</v>
      </c>
      <c r="O142" s="2"/>
      <c r="P142" s="2"/>
      <c r="Q142" s="2"/>
    </row>
    <row r="143" spans="1:17" x14ac:dyDescent="0.3">
      <c r="A143" s="2"/>
      <c r="B143" s="42"/>
      <c r="C143" s="2">
        <v>5</v>
      </c>
      <c r="D143" s="2" t="s">
        <v>64</v>
      </c>
      <c r="E143" s="4">
        <v>325</v>
      </c>
      <c r="F143" s="4">
        <v>57552.1</v>
      </c>
      <c r="G143" s="4">
        <v>3968.8</v>
      </c>
      <c r="H143" s="2">
        <v>3.4</v>
      </c>
      <c r="I143" s="2">
        <v>3600</v>
      </c>
      <c r="J143" s="2">
        <f t="shared" si="20"/>
        <v>142.8768</v>
      </c>
      <c r="K143" s="2">
        <f>K140</f>
        <v>4078.21</v>
      </c>
      <c r="L143" s="18">
        <f t="shared" si="21"/>
        <v>93.074954313846149</v>
      </c>
      <c r="M143" s="2">
        <f>M140</f>
        <v>3794.37</v>
      </c>
      <c r="N143" s="9">
        <f t="shared" si="22"/>
        <v>965.41121058461556</v>
      </c>
      <c r="O143" s="2"/>
      <c r="P143" s="2"/>
      <c r="Q143" s="4"/>
    </row>
    <row r="144" spans="1:17" ht="15" thickBot="1" x14ac:dyDescent="0.35">
      <c r="A144" s="2"/>
      <c r="B144" s="43"/>
      <c r="C144" s="11">
        <v>6</v>
      </c>
      <c r="D144" s="11" t="s">
        <v>64</v>
      </c>
      <c r="E144" s="24">
        <v>325</v>
      </c>
      <c r="F144" s="24">
        <v>57552.1</v>
      </c>
      <c r="G144" s="24">
        <v>3968.8</v>
      </c>
      <c r="H144" s="11">
        <v>3.4</v>
      </c>
      <c r="I144" s="11">
        <v>3600</v>
      </c>
      <c r="J144" s="11">
        <f t="shared" si="20"/>
        <v>142.8768</v>
      </c>
      <c r="K144" s="11">
        <f>K139</f>
        <v>4343.62</v>
      </c>
      <c r="L144" s="25">
        <f t="shared" si="21"/>
        <v>89.833849058461539</v>
      </c>
      <c r="M144" s="11">
        <f>M139</f>
        <v>2338.39</v>
      </c>
      <c r="N144" s="12">
        <f t="shared" si="22"/>
        <v>1143.2110082461541</v>
      </c>
      <c r="O144" s="2"/>
      <c r="P144" s="2"/>
      <c r="Q144" s="4"/>
    </row>
    <row r="145" spans="1:17" x14ac:dyDescent="0.3">
      <c r="A145" s="2"/>
      <c r="B145" s="41" t="s">
        <v>22</v>
      </c>
      <c r="C145" s="20">
        <v>1</v>
      </c>
      <c r="D145" s="20" t="s">
        <v>57</v>
      </c>
      <c r="E145" s="21">
        <v>273.3</v>
      </c>
      <c r="F145" s="21">
        <v>43383.1</v>
      </c>
      <c r="G145" s="21">
        <v>3160.3</v>
      </c>
      <c r="H145" s="20">
        <v>3.4</v>
      </c>
      <c r="I145" s="20">
        <v>3600</v>
      </c>
      <c r="J145" s="20">
        <f t="shared" si="20"/>
        <v>113.77079999999999</v>
      </c>
      <c r="K145" s="20">
        <v>3955.06</v>
      </c>
      <c r="L145" s="22">
        <f t="shared" si="21"/>
        <v>68.036529535309199</v>
      </c>
      <c r="M145" s="20">
        <v>2162.4499999999998</v>
      </c>
      <c r="N145" s="23">
        <f t="shared" si="22"/>
        <v>887.65345426271506</v>
      </c>
      <c r="O145" s="4"/>
      <c r="P145" s="4"/>
      <c r="Q145" s="4"/>
    </row>
    <row r="146" spans="1:17" x14ac:dyDescent="0.3">
      <c r="A146" s="2"/>
      <c r="B146" s="42"/>
      <c r="C146" s="2">
        <v>2</v>
      </c>
      <c r="D146" s="2" t="s">
        <v>57</v>
      </c>
      <c r="E146" s="4">
        <v>273.3</v>
      </c>
      <c r="F146" s="4">
        <v>43383.1</v>
      </c>
      <c r="G146" s="4">
        <v>3160.3</v>
      </c>
      <c r="H146" s="2">
        <v>3.4</v>
      </c>
      <c r="I146" s="2">
        <v>3600</v>
      </c>
      <c r="J146" s="2">
        <f t="shared" si="20"/>
        <v>113.77079999999999</v>
      </c>
      <c r="K146" s="2">
        <v>3787</v>
      </c>
      <c r="L146" s="18">
        <f t="shared" si="21"/>
        <v>69.979888547383823</v>
      </c>
      <c r="M146" s="2">
        <v>3516.58</v>
      </c>
      <c r="N146" s="9">
        <f t="shared" si="22"/>
        <v>731.06885715331146</v>
      </c>
      <c r="O146" s="4"/>
      <c r="P146" s="4"/>
      <c r="Q146" s="4"/>
    </row>
    <row r="147" spans="1:17" x14ac:dyDescent="0.3">
      <c r="A147" s="2"/>
      <c r="B147" s="42"/>
      <c r="C147" s="2">
        <v>3</v>
      </c>
      <c r="D147" s="2" t="s">
        <v>57</v>
      </c>
      <c r="E147" s="4">
        <v>273.3</v>
      </c>
      <c r="F147" s="4">
        <v>43383.1</v>
      </c>
      <c r="G147" s="4">
        <v>3160.3</v>
      </c>
      <c r="H147" s="2">
        <v>3.4</v>
      </c>
      <c r="I147" s="2">
        <v>3600</v>
      </c>
      <c r="J147" s="2">
        <f t="shared" si="20"/>
        <v>113.77079999999999</v>
      </c>
      <c r="K147" s="2">
        <v>3861.96</v>
      </c>
      <c r="L147" s="18">
        <f t="shared" si="21"/>
        <v>69.113089835345789</v>
      </c>
      <c r="M147" s="2">
        <v>3728.71</v>
      </c>
      <c r="N147" s="9">
        <f t="shared" si="22"/>
        <v>706.53923991950251</v>
      </c>
      <c r="O147" s="4"/>
      <c r="P147" s="4"/>
      <c r="Q147" s="4"/>
    </row>
    <row r="148" spans="1:17" x14ac:dyDescent="0.3">
      <c r="A148" s="2"/>
      <c r="B148" s="42"/>
      <c r="C148" s="2">
        <v>4</v>
      </c>
      <c r="D148" s="2" t="s">
        <v>57</v>
      </c>
      <c r="E148" s="4">
        <v>273.3</v>
      </c>
      <c r="F148" s="4">
        <v>43383.1</v>
      </c>
      <c r="G148" s="4">
        <v>3160.3</v>
      </c>
      <c r="H148" s="2">
        <v>3.4</v>
      </c>
      <c r="I148" s="2">
        <v>3600</v>
      </c>
      <c r="J148" s="2">
        <f t="shared" si="20"/>
        <v>113.77079999999999</v>
      </c>
      <c r="K148" s="2">
        <f>K147</f>
        <v>3861.96</v>
      </c>
      <c r="L148" s="18">
        <f t="shared" si="21"/>
        <v>69.113089835345789</v>
      </c>
      <c r="M148" s="2">
        <f>M147</f>
        <v>3728.71</v>
      </c>
      <c r="N148" s="9">
        <f t="shared" si="22"/>
        <v>706.53923991950251</v>
      </c>
      <c r="O148" s="4"/>
      <c r="P148" s="4"/>
      <c r="Q148" s="4"/>
    </row>
    <row r="149" spans="1:17" x14ac:dyDescent="0.3">
      <c r="A149" s="2"/>
      <c r="B149" s="42"/>
      <c r="C149" s="2">
        <v>5</v>
      </c>
      <c r="D149" s="2" t="s">
        <v>57</v>
      </c>
      <c r="E149" s="4">
        <v>273.3</v>
      </c>
      <c r="F149" s="4">
        <v>43383.1</v>
      </c>
      <c r="G149" s="4">
        <v>3160.3</v>
      </c>
      <c r="H149" s="2">
        <v>3.4</v>
      </c>
      <c r="I149" s="2">
        <v>3600</v>
      </c>
      <c r="J149" s="2">
        <f t="shared" si="20"/>
        <v>113.77079999999999</v>
      </c>
      <c r="K149" s="2">
        <f>K146</f>
        <v>3787</v>
      </c>
      <c r="L149" s="18">
        <f t="shared" si="21"/>
        <v>69.979888547383823</v>
      </c>
      <c r="M149" s="2">
        <f>M146</f>
        <v>3516.58</v>
      </c>
      <c r="N149" s="9">
        <f t="shared" si="22"/>
        <v>731.06885715331146</v>
      </c>
      <c r="O149" s="4"/>
      <c r="P149" s="4"/>
      <c r="Q149" s="4"/>
    </row>
    <row r="150" spans="1:17" ht="15" thickBot="1" x14ac:dyDescent="0.35">
      <c r="A150" s="2"/>
      <c r="B150" s="43"/>
      <c r="C150" s="11">
        <v>6</v>
      </c>
      <c r="D150" s="11" t="s">
        <v>57</v>
      </c>
      <c r="E150" s="24">
        <v>273.3</v>
      </c>
      <c r="F150" s="24">
        <v>43383.1</v>
      </c>
      <c r="G150" s="24">
        <v>3160.3</v>
      </c>
      <c r="H150" s="11">
        <v>3.4</v>
      </c>
      <c r="I150" s="11">
        <v>3600</v>
      </c>
      <c r="J150" s="11">
        <f t="shared" si="20"/>
        <v>113.77079999999999</v>
      </c>
      <c r="K150" s="11">
        <f>K145</f>
        <v>3955.06</v>
      </c>
      <c r="L150" s="25">
        <f t="shared" si="21"/>
        <v>68.036529535309199</v>
      </c>
      <c r="M150" s="11">
        <f>M145</f>
        <v>2162.4499999999998</v>
      </c>
      <c r="N150" s="12">
        <f t="shared" si="22"/>
        <v>887.65345426271506</v>
      </c>
      <c r="O150" s="4"/>
      <c r="P150" s="4"/>
      <c r="Q150" s="4"/>
    </row>
    <row r="151" spans="1:17" x14ac:dyDescent="0.3">
      <c r="A151" s="2"/>
      <c r="B151" s="41" t="s">
        <v>36</v>
      </c>
      <c r="C151" s="20">
        <v>1</v>
      </c>
      <c r="D151" s="20" t="s">
        <v>57</v>
      </c>
      <c r="E151" s="21">
        <v>273.3</v>
      </c>
      <c r="F151" s="21">
        <v>43383.1</v>
      </c>
      <c r="G151" s="21">
        <v>3160.3</v>
      </c>
      <c r="H151" s="20">
        <v>3.4</v>
      </c>
      <c r="I151" s="20">
        <v>3600</v>
      </c>
      <c r="J151" s="20">
        <f t="shared" si="20"/>
        <v>113.77079999999999</v>
      </c>
      <c r="K151" s="20">
        <v>3584.42</v>
      </c>
      <c r="L151" s="22">
        <f t="shared" si="21"/>
        <v>72.322419004756682</v>
      </c>
      <c r="M151" s="20">
        <v>1997.97</v>
      </c>
      <c r="N151" s="23">
        <f t="shared" si="22"/>
        <v>906.67307167947308</v>
      </c>
      <c r="O151" s="2"/>
      <c r="P151" s="2"/>
      <c r="Q151" s="4"/>
    </row>
    <row r="152" spans="1:17" x14ac:dyDescent="0.3">
      <c r="A152" s="2"/>
      <c r="B152" s="42"/>
      <c r="C152" s="2">
        <v>2</v>
      </c>
      <c r="D152" s="2" t="s">
        <v>57</v>
      </c>
      <c r="E152" s="4">
        <v>273.3</v>
      </c>
      <c r="F152" s="4">
        <v>43383.1</v>
      </c>
      <c r="G152" s="4">
        <v>3160.3</v>
      </c>
      <c r="H152" s="2">
        <v>3.4</v>
      </c>
      <c r="I152" s="2">
        <v>3600</v>
      </c>
      <c r="J152" s="2">
        <f t="shared" si="20"/>
        <v>113.77079999999999</v>
      </c>
      <c r="K152" s="2">
        <v>3498.13</v>
      </c>
      <c r="L152" s="18">
        <f t="shared" si="21"/>
        <v>73.320231983168682</v>
      </c>
      <c r="M152" s="2">
        <v>3241.19</v>
      </c>
      <c r="N152" s="9">
        <f t="shared" si="22"/>
        <v>762.91353395536044</v>
      </c>
      <c r="O152" s="2"/>
      <c r="P152" s="2"/>
      <c r="Q152" s="4"/>
    </row>
    <row r="153" spans="1:17" x14ac:dyDescent="0.3">
      <c r="A153" s="2"/>
      <c r="B153" s="42"/>
      <c r="C153" s="2">
        <v>3</v>
      </c>
      <c r="D153" s="2" t="s">
        <v>57</v>
      </c>
      <c r="E153" s="4">
        <v>273.3</v>
      </c>
      <c r="F153" s="4">
        <v>43383.1</v>
      </c>
      <c r="G153" s="4">
        <v>3160.3</v>
      </c>
      <c r="H153" s="2">
        <v>3.4</v>
      </c>
      <c r="I153" s="2">
        <v>3600</v>
      </c>
      <c r="J153" s="2">
        <f t="shared" si="20"/>
        <v>113.77079999999999</v>
      </c>
      <c r="K153" s="2">
        <v>3562.95</v>
      </c>
      <c r="L153" s="18">
        <f t="shared" si="21"/>
        <v>72.570686992316155</v>
      </c>
      <c r="M153" s="2">
        <v>3440.41</v>
      </c>
      <c r="N153" s="9">
        <f t="shared" si="22"/>
        <v>739.87676242224654</v>
      </c>
      <c r="O153" s="2"/>
      <c r="P153" s="2"/>
      <c r="Q153" s="4"/>
    </row>
    <row r="154" spans="1:17" x14ac:dyDescent="0.3">
      <c r="A154" s="2"/>
      <c r="B154" s="42"/>
      <c r="C154" s="2">
        <v>4</v>
      </c>
      <c r="D154" s="2" t="s">
        <v>57</v>
      </c>
      <c r="E154" s="4">
        <v>273.3</v>
      </c>
      <c r="F154" s="4">
        <v>43383.1</v>
      </c>
      <c r="G154" s="4">
        <v>3160.3</v>
      </c>
      <c r="H154" s="2">
        <v>3.4</v>
      </c>
      <c r="I154" s="2">
        <v>3600</v>
      </c>
      <c r="J154" s="2">
        <f t="shared" si="20"/>
        <v>113.77079999999999</v>
      </c>
      <c r="K154" s="2">
        <f>K153</f>
        <v>3562.95</v>
      </c>
      <c r="L154" s="18">
        <f t="shared" si="21"/>
        <v>72.570686992316155</v>
      </c>
      <c r="M154" s="2">
        <f>M153</f>
        <v>3440.41</v>
      </c>
      <c r="N154" s="9">
        <f t="shared" si="22"/>
        <v>739.87676242224654</v>
      </c>
      <c r="O154" s="2"/>
      <c r="P154" s="2"/>
      <c r="Q154" s="4"/>
    </row>
    <row r="155" spans="1:17" x14ac:dyDescent="0.3">
      <c r="A155" s="2"/>
      <c r="B155" s="42"/>
      <c r="C155" s="2">
        <v>5</v>
      </c>
      <c r="D155" s="2" t="s">
        <v>57</v>
      </c>
      <c r="E155" s="4">
        <v>273.3</v>
      </c>
      <c r="F155" s="4">
        <v>43383.1</v>
      </c>
      <c r="G155" s="4">
        <v>3160.3</v>
      </c>
      <c r="H155" s="2">
        <v>3.4</v>
      </c>
      <c r="I155" s="2">
        <v>3600</v>
      </c>
      <c r="J155" s="2">
        <f t="shared" si="20"/>
        <v>113.77079999999999</v>
      </c>
      <c r="K155" s="2">
        <f>K152</f>
        <v>3498.13</v>
      </c>
      <c r="L155" s="18">
        <f t="shared" si="21"/>
        <v>73.320231983168682</v>
      </c>
      <c r="M155" s="2">
        <f>M152</f>
        <v>3241.19</v>
      </c>
      <c r="N155" s="9">
        <f t="shared" si="22"/>
        <v>762.91353395536044</v>
      </c>
      <c r="O155" s="2"/>
      <c r="P155" s="2"/>
      <c r="Q155" s="4"/>
    </row>
    <row r="156" spans="1:17" ht="15" thickBot="1" x14ac:dyDescent="0.35">
      <c r="A156" s="2"/>
      <c r="B156" s="43"/>
      <c r="C156" s="11">
        <v>6</v>
      </c>
      <c r="D156" s="11" t="s">
        <v>57</v>
      </c>
      <c r="E156" s="24">
        <v>273.3</v>
      </c>
      <c r="F156" s="24">
        <v>43383.1</v>
      </c>
      <c r="G156" s="24">
        <v>3160.3</v>
      </c>
      <c r="H156" s="11">
        <v>3.4</v>
      </c>
      <c r="I156" s="11">
        <v>3600</v>
      </c>
      <c r="J156" s="11">
        <f t="shared" si="20"/>
        <v>113.77079999999999</v>
      </c>
      <c r="K156" s="11">
        <f>K151</f>
        <v>3584.42</v>
      </c>
      <c r="L156" s="25">
        <f t="shared" si="21"/>
        <v>72.322419004756682</v>
      </c>
      <c r="M156" s="11">
        <f>M151</f>
        <v>1997.97</v>
      </c>
      <c r="N156" s="12">
        <f t="shared" si="22"/>
        <v>906.67307167947308</v>
      </c>
      <c r="O156" s="2"/>
      <c r="P156" s="2"/>
      <c r="Q156" s="4"/>
    </row>
    <row r="157" spans="1:17" x14ac:dyDescent="0.3">
      <c r="A157" s="2"/>
      <c r="B157" s="41" t="s">
        <v>37</v>
      </c>
      <c r="C157" s="20">
        <v>1</v>
      </c>
      <c r="D157" s="20" t="s">
        <v>57</v>
      </c>
      <c r="E157" s="21">
        <v>273.3</v>
      </c>
      <c r="F157" s="21">
        <v>43383.1</v>
      </c>
      <c r="G157" s="21">
        <v>3160.3</v>
      </c>
      <c r="H157" s="20">
        <v>3.4</v>
      </c>
      <c r="I157" s="20">
        <v>3600</v>
      </c>
      <c r="J157" s="20">
        <f t="shared" si="20"/>
        <v>113.77079999999999</v>
      </c>
      <c r="K157" s="20">
        <v>3219.94</v>
      </c>
      <c r="L157" s="22">
        <f t="shared" si="21"/>
        <v>76.537077416758152</v>
      </c>
      <c r="M157" s="20">
        <v>1830.46</v>
      </c>
      <c r="N157" s="23">
        <f t="shared" si="22"/>
        <v>926.0430626417857</v>
      </c>
      <c r="O157" s="2"/>
      <c r="P157" s="2"/>
      <c r="Q157" s="4"/>
    </row>
    <row r="158" spans="1:17" x14ac:dyDescent="0.3">
      <c r="A158" s="2"/>
      <c r="B158" s="42"/>
      <c r="C158" s="2">
        <v>2</v>
      </c>
      <c r="D158" s="2" t="s">
        <v>57</v>
      </c>
      <c r="E158" s="4">
        <v>273.3</v>
      </c>
      <c r="F158" s="4">
        <v>43383.1</v>
      </c>
      <c r="G158" s="4">
        <v>3160.3</v>
      </c>
      <c r="H158" s="2">
        <v>3.4</v>
      </c>
      <c r="I158" s="2">
        <v>3600</v>
      </c>
      <c r="J158" s="2">
        <f t="shared" si="20"/>
        <v>113.77079999999999</v>
      </c>
      <c r="K158" s="2">
        <v>3208.64</v>
      </c>
      <c r="L158" s="18">
        <f t="shared" si="21"/>
        <v>76.667744778631558</v>
      </c>
      <c r="M158" s="2">
        <v>2968.66</v>
      </c>
      <c r="N158" s="9">
        <f t="shared" si="22"/>
        <v>794.42749513355284</v>
      </c>
      <c r="O158" s="2"/>
      <c r="P158" s="2"/>
      <c r="Q158" s="2"/>
    </row>
    <row r="159" spans="1:17" x14ac:dyDescent="0.3">
      <c r="A159" s="2"/>
      <c r="B159" s="42"/>
      <c r="C159" s="2">
        <v>3</v>
      </c>
      <c r="D159" s="2" t="s">
        <v>57</v>
      </c>
      <c r="E159" s="4">
        <v>273.3</v>
      </c>
      <c r="F159" s="4">
        <v>43383.1</v>
      </c>
      <c r="G159" s="4">
        <v>3160.3</v>
      </c>
      <c r="H159" s="2">
        <v>3.4</v>
      </c>
      <c r="I159" s="2">
        <v>3600</v>
      </c>
      <c r="J159" s="2">
        <f t="shared" si="20"/>
        <v>113.77079999999999</v>
      </c>
      <c r="K159" s="2">
        <v>3264.15</v>
      </c>
      <c r="L159" s="18">
        <f t="shared" si="21"/>
        <v>76.02585581778267</v>
      </c>
      <c r="M159" s="2">
        <v>3152.27</v>
      </c>
      <c r="N159" s="9">
        <f t="shared" si="22"/>
        <v>773.19578335162828</v>
      </c>
      <c r="O159" s="2"/>
      <c r="P159" s="2"/>
      <c r="Q159" s="2"/>
    </row>
    <row r="160" spans="1:17" x14ac:dyDescent="0.3">
      <c r="A160" s="2"/>
      <c r="B160" s="42"/>
      <c r="C160" s="2">
        <v>4</v>
      </c>
      <c r="D160" s="2" t="s">
        <v>57</v>
      </c>
      <c r="E160" s="4">
        <v>273.3</v>
      </c>
      <c r="F160" s="4">
        <v>43383.1</v>
      </c>
      <c r="G160" s="4">
        <v>3160.3</v>
      </c>
      <c r="H160" s="2">
        <v>3.4</v>
      </c>
      <c r="I160" s="2">
        <v>3600</v>
      </c>
      <c r="J160" s="2">
        <f t="shared" si="20"/>
        <v>113.77079999999999</v>
      </c>
      <c r="K160" s="2">
        <f>K159</f>
        <v>3264.15</v>
      </c>
      <c r="L160" s="18">
        <f t="shared" si="21"/>
        <v>76.02585581778267</v>
      </c>
      <c r="M160" s="2">
        <f>M159</f>
        <v>3152.27</v>
      </c>
      <c r="N160" s="9">
        <f t="shared" si="22"/>
        <v>773.19578335162828</v>
      </c>
      <c r="O160" s="2"/>
      <c r="P160" s="2"/>
      <c r="Q160" s="2"/>
    </row>
    <row r="161" spans="1:17" x14ac:dyDescent="0.3">
      <c r="A161" s="2"/>
      <c r="B161" s="42"/>
      <c r="C161" s="2">
        <v>5</v>
      </c>
      <c r="D161" s="2" t="s">
        <v>57</v>
      </c>
      <c r="E161" s="4">
        <v>273.3</v>
      </c>
      <c r="F161" s="4">
        <v>43383.1</v>
      </c>
      <c r="G161" s="4">
        <v>3160.3</v>
      </c>
      <c r="H161" s="2">
        <v>3.4</v>
      </c>
      <c r="I161" s="2">
        <v>3600</v>
      </c>
      <c r="J161" s="2">
        <f t="shared" si="20"/>
        <v>113.77079999999999</v>
      </c>
      <c r="K161" s="2">
        <f>K158</f>
        <v>3208.64</v>
      </c>
      <c r="L161" s="18">
        <f t="shared" si="21"/>
        <v>76.667744778631558</v>
      </c>
      <c r="M161" s="2">
        <f>M158</f>
        <v>2968.66</v>
      </c>
      <c r="N161" s="9">
        <f t="shared" si="22"/>
        <v>794.42749513355284</v>
      </c>
      <c r="O161" s="2"/>
      <c r="P161" s="2"/>
      <c r="Q161" s="2"/>
    </row>
    <row r="162" spans="1:17" ht="15" thickBot="1" x14ac:dyDescent="0.35">
      <c r="A162" s="2"/>
      <c r="B162" s="43"/>
      <c r="C162" s="11">
        <v>6</v>
      </c>
      <c r="D162" s="11" t="s">
        <v>57</v>
      </c>
      <c r="E162" s="24">
        <v>273.3</v>
      </c>
      <c r="F162" s="24">
        <v>43383.1</v>
      </c>
      <c r="G162" s="24">
        <v>3160.3</v>
      </c>
      <c r="H162" s="11">
        <v>3.4</v>
      </c>
      <c r="I162" s="11">
        <v>3600</v>
      </c>
      <c r="J162" s="11">
        <f t="shared" si="20"/>
        <v>113.77079999999999</v>
      </c>
      <c r="K162" s="11">
        <f>K157</f>
        <v>3219.94</v>
      </c>
      <c r="L162" s="25">
        <f t="shared" si="21"/>
        <v>76.537077416758152</v>
      </c>
      <c r="M162" s="11">
        <f>M157</f>
        <v>1830.46</v>
      </c>
      <c r="N162" s="12">
        <f t="shared" si="22"/>
        <v>926.0430626417857</v>
      </c>
      <c r="O162" s="2"/>
      <c r="P162" s="2"/>
      <c r="Q162" s="2"/>
    </row>
    <row r="163" spans="1:17" x14ac:dyDescent="0.3">
      <c r="A163" s="2"/>
      <c r="B163" s="41" t="s">
        <v>38</v>
      </c>
      <c r="C163" s="20">
        <v>1</v>
      </c>
      <c r="D163" s="20" t="s">
        <v>57</v>
      </c>
      <c r="E163" s="21">
        <v>273.3</v>
      </c>
      <c r="F163" s="21">
        <v>43383.1</v>
      </c>
      <c r="G163" s="21">
        <v>3160.3</v>
      </c>
      <c r="H163" s="20">
        <v>3.4</v>
      </c>
      <c r="I163" s="20">
        <v>3600</v>
      </c>
      <c r="J163" s="20">
        <f t="shared" si="20"/>
        <v>113.77079999999999</v>
      </c>
      <c r="K163" s="20">
        <v>2864.27</v>
      </c>
      <c r="L163" s="22">
        <f t="shared" si="21"/>
        <v>80.649861540431786</v>
      </c>
      <c r="M163" s="20">
        <v>1659.98</v>
      </c>
      <c r="N163" s="23">
        <f t="shared" si="22"/>
        <v>945.75648905964158</v>
      </c>
      <c r="O163" s="2"/>
      <c r="P163" s="2"/>
      <c r="Q163" s="2"/>
    </row>
    <row r="164" spans="1:17" x14ac:dyDescent="0.3">
      <c r="A164" s="2"/>
      <c r="B164" s="42"/>
      <c r="C164" s="2">
        <v>2</v>
      </c>
      <c r="D164" s="2" t="s">
        <v>57</v>
      </c>
      <c r="E164" s="4">
        <v>273.3</v>
      </c>
      <c r="F164" s="4">
        <v>43383.1</v>
      </c>
      <c r="G164" s="4">
        <v>3160.3</v>
      </c>
      <c r="H164" s="2">
        <v>3.4</v>
      </c>
      <c r="I164" s="2">
        <v>3600</v>
      </c>
      <c r="J164" s="2">
        <f t="shared" si="20"/>
        <v>113.77079999999999</v>
      </c>
      <c r="K164" s="2">
        <v>2917.88</v>
      </c>
      <c r="L164" s="18">
        <f t="shared" si="21"/>
        <v>80.029943197950971</v>
      </c>
      <c r="M164" s="2">
        <v>2698.87</v>
      </c>
      <c r="N164" s="9">
        <f t="shared" si="22"/>
        <v>825.62461686791073</v>
      </c>
      <c r="O164" s="2"/>
      <c r="P164" s="2"/>
      <c r="Q164" s="2"/>
    </row>
    <row r="165" spans="1:17" x14ac:dyDescent="0.3">
      <c r="A165" s="2"/>
      <c r="B165" s="42"/>
      <c r="C165" s="2">
        <v>3</v>
      </c>
      <c r="D165" s="2" t="s">
        <v>57</v>
      </c>
      <c r="E165" s="4">
        <v>273.3</v>
      </c>
      <c r="F165" s="4">
        <v>43383.1</v>
      </c>
      <c r="G165" s="4">
        <v>3160.3</v>
      </c>
      <c r="H165" s="2">
        <v>3.4</v>
      </c>
      <c r="I165" s="2">
        <v>3600</v>
      </c>
      <c r="J165" s="2">
        <f t="shared" si="20"/>
        <v>113.77079999999999</v>
      </c>
      <c r="K165" s="2">
        <v>2965.62</v>
      </c>
      <c r="L165" s="18">
        <f t="shared" si="21"/>
        <v>79.477902502744229</v>
      </c>
      <c r="M165" s="2">
        <v>2864.37</v>
      </c>
      <c r="N165" s="9">
        <f t="shared" si="22"/>
        <v>806.48705192096611</v>
      </c>
      <c r="O165" s="2"/>
      <c r="P165" s="2"/>
      <c r="Q165" s="2"/>
    </row>
    <row r="166" spans="1:17" x14ac:dyDescent="0.3">
      <c r="A166" s="2"/>
      <c r="B166" s="42"/>
      <c r="C166" s="2">
        <v>4</v>
      </c>
      <c r="D166" s="2" t="s">
        <v>57</v>
      </c>
      <c r="E166" s="4">
        <v>273.3</v>
      </c>
      <c r="F166" s="4">
        <v>43383.1</v>
      </c>
      <c r="G166" s="4">
        <v>3160.3</v>
      </c>
      <c r="H166" s="2">
        <v>3.4</v>
      </c>
      <c r="I166" s="2">
        <v>3600</v>
      </c>
      <c r="J166" s="2">
        <f t="shared" si="20"/>
        <v>113.77079999999999</v>
      </c>
      <c r="K166" s="2">
        <f>K165</f>
        <v>2965.62</v>
      </c>
      <c r="L166" s="18">
        <f t="shared" si="21"/>
        <v>79.477902502744229</v>
      </c>
      <c r="M166" s="2">
        <f>M165</f>
        <v>2864.37</v>
      </c>
      <c r="N166" s="9">
        <f t="shared" si="22"/>
        <v>806.48705192096611</v>
      </c>
      <c r="O166" s="2"/>
      <c r="P166" s="2"/>
      <c r="Q166" s="2"/>
    </row>
    <row r="167" spans="1:17" x14ac:dyDescent="0.3">
      <c r="A167" s="2"/>
      <c r="B167" s="42"/>
      <c r="C167" s="2">
        <v>5</v>
      </c>
      <c r="D167" s="2" t="s">
        <v>57</v>
      </c>
      <c r="E167" s="4">
        <v>273.3</v>
      </c>
      <c r="F167" s="4">
        <v>43383.1</v>
      </c>
      <c r="G167" s="4">
        <v>3160.3</v>
      </c>
      <c r="H167" s="2">
        <v>3.4</v>
      </c>
      <c r="I167" s="2">
        <v>3600</v>
      </c>
      <c r="J167" s="2">
        <f t="shared" si="20"/>
        <v>113.77079999999999</v>
      </c>
      <c r="K167" s="2">
        <f>K164</f>
        <v>2917.88</v>
      </c>
      <c r="L167" s="18">
        <f t="shared" si="21"/>
        <v>80.029943197950971</v>
      </c>
      <c r="M167" s="2">
        <f>M164</f>
        <v>2698.87</v>
      </c>
      <c r="N167" s="9">
        <f t="shared" si="22"/>
        <v>825.62461686791073</v>
      </c>
      <c r="O167" s="2"/>
      <c r="P167" s="2"/>
      <c r="Q167" s="2"/>
    </row>
    <row r="168" spans="1:17" ht="15" thickBot="1" x14ac:dyDescent="0.35">
      <c r="A168" s="2"/>
      <c r="B168" s="43"/>
      <c r="C168" s="11">
        <v>6</v>
      </c>
      <c r="D168" s="11" t="s">
        <v>57</v>
      </c>
      <c r="E168" s="24">
        <v>273.3</v>
      </c>
      <c r="F168" s="24">
        <v>43383.1</v>
      </c>
      <c r="G168" s="24">
        <v>3160.3</v>
      </c>
      <c r="H168" s="11">
        <v>3.4</v>
      </c>
      <c r="I168" s="11">
        <v>3600</v>
      </c>
      <c r="J168" s="11">
        <f t="shared" si="20"/>
        <v>113.77079999999999</v>
      </c>
      <c r="K168" s="11">
        <f>K163</f>
        <v>2864.27</v>
      </c>
      <c r="L168" s="25">
        <f t="shared" si="21"/>
        <v>80.649861540431786</v>
      </c>
      <c r="M168" s="11">
        <f>M163</f>
        <v>1659.98</v>
      </c>
      <c r="N168" s="12">
        <f t="shared" si="22"/>
        <v>945.75648905964158</v>
      </c>
      <c r="O168" s="2"/>
      <c r="P168" s="2"/>
      <c r="Q168" s="2"/>
    </row>
    <row r="169" spans="1:17" x14ac:dyDescent="0.3">
      <c r="A169" s="2"/>
      <c r="B169" s="45" t="s">
        <v>45</v>
      </c>
      <c r="C169" s="20">
        <v>1</v>
      </c>
      <c r="D169" s="20" t="s">
        <v>58</v>
      </c>
      <c r="E169" s="21">
        <v>246.7</v>
      </c>
      <c r="F169" s="21">
        <v>31931.8</v>
      </c>
      <c r="G169" s="21">
        <v>2575.3000000000002</v>
      </c>
      <c r="H169" s="20">
        <v>3.4</v>
      </c>
      <c r="I169" s="20">
        <v>3600</v>
      </c>
      <c r="J169" s="20">
        <f t="shared" si="20"/>
        <v>92.710800000000006</v>
      </c>
      <c r="K169" s="20">
        <v>2513.6999999999998</v>
      </c>
      <c r="L169" s="22">
        <f t="shared" si="21"/>
        <v>66.470298946088377</v>
      </c>
      <c r="M169" s="20">
        <v>1488.68</v>
      </c>
      <c r="N169" s="23">
        <f t="shared" si="22"/>
        <v>771.70477324685862</v>
      </c>
      <c r="O169" s="2"/>
      <c r="P169" s="2"/>
      <c r="Q169" s="2"/>
    </row>
    <row r="170" spans="1:17" x14ac:dyDescent="0.3">
      <c r="A170" s="2"/>
      <c r="B170" s="46"/>
      <c r="C170" s="2">
        <v>2</v>
      </c>
      <c r="D170" s="2" t="s">
        <v>58</v>
      </c>
      <c r="E170" s="4">
        <v>246.7</v>
      </c>
      <c r="F170" s="4">
        <v>31931.8</v>
      </c>
      <c r="G170" s="4">
        <v>2575.3000000000002</v>
      </c>
      <c r="H170" s="2">
        <v>3.4</v>
      </c>
      <c r="I170" s="2">
        <v>3600</v>
      </c>
      <c r="J170" s="2">
        <f t="shared" si="20"/>
        <v>92.710800000000006</v>
      </c>
      <c r="K170" s="2">
        <v>2629.53</v>
      </c>
      <c r="L170" s="18">
        <f t="shared" si="21"/>
        <v>65.261150186461279</v>
      </c>
      <c r="M170" s="2">
        <v>2430.14</v>
      </c>
      <c r="N170" s="9">
        <f t="shared" si="22"/>
        <v>673.42581345764086</v>
      </c>
      <c r="O170" s="2"/>
      <c r="P170" s="2"/>
      <c r="Q170" s="2"/>
    </row>
    <row r="171" spans="1:17" x14ac:dyDescent="0.3">
      <c r="A171" s="2"/>
      <c r="B171" s="46"/>
      <c r="C171" s="2">
        <v>3</v>
      </c>
      <c r="D171" s="2" t="s">
        <v>58</v>
      </c>
      <c r="E171" s="4">
        <v>246.7</v>
      </c>
      <c r="F171" s="4">
        <v>31931.8</v>
      </c>
      <c r="G171" s="4">
        <v>2575.3000000000002</v>
      </c>
      <c r="H171" s="2">
        <v>3.4</v>
      </c>
      <c r="I171" s="2">
        <v>3600</v>
      </c>
      <c r="J171" s="2">
        <f t="shared" si="20"/>
        <v>92.710800000000006</v>
      </c>
      <c r="K171" s="2">
        <v>2666.83</v>
      </c>
      <c r="L171" s="18">
        <f t="shared" si="21"/>
        <v>64.871775683015812</v>
      </c>
      <c r="M171" s="2">
        <v>2576.23</v>
      </c>
      <c r="N171" s="9">
        <f t="shared" si="22"/>
        <v>658.17548605593845</v>
      </c>
      <c r="O171" s="2"/>
      <c r="P171" s="2"/>
      <c r="Q171" s="2"/>
    </row>
    <row r="172" spans="1:17" x14ac:dyDescent="0.3">
      <c r="A172" s="2"/>
      <c r="B172" s="46"/>
      <c r="C172" s="2">
        <v>4</v>
      </c>
      <c r="D172" s="2" t="s">
        <v>58</v>
      </c>
      <c r="E172" s="4">
        <v>246.7</v>
      </c>
      <c r="F172" s="4">
        <v>31931.8</v>
      </c>
      <c r="G172" s="4">
        <v>2575.3000000000002</v>
      </c>
      <c r="H172" s="2">
        <v>3.4</v>
      </c>
      <c r="I172" s="2">
        <v>3600</v>
      </c>
      <c r="J172" s="2">
        <f t="shared" si="20"/>
        <v>92.710800000000006</v>
      </c>
      <c r="K172" s="2">
        <f>K171</f>
        <v>2666.83</v>
      </c>
      <c r="L172" s="18">
        <f t="shared" si="21"/>
        <v>64.871775683015812</v>
      </c>
      <c r="M172" s="2">
        <f>M171</f>
        <v>2576.23</v>
      </c>
      <c r="N172" s="9">
        <f t="shared" si="22"/>
        <v>658.17548605593845</v>
      </c>
      <c r="O172" s="2"/>
      <c r="P172" s="2"/>
      <c r="Q172" s="2"/>
    </row>
    <row r="173" spans="1:17" x14ac:dyDescent="0.3">
      <c r="A173" s="2"/>
      <c r="B173" s="46"/>
      <c r="C173" s="2">
        <v>5</v>
      </c>
      <c r="D173" s="2" t="s">
        <v>58</v>
      </c>
      <c r="E173" s="4">
        <v>246.7</v>
      </c>
      <c r="F173" s="4">
        <v>31931.8</v>
      </c>
      <c r="G173" s="4">
        <v>2575.3000000000002</v>
      </c>
      <c r="H173" s="2">
        <v>3.4</v>
      </c>
      <c r="I173" s="2">
        <v>3600</v>
      </c>
      <c r="J173" s="2">
        <f t="shared" si="20"/>
        <v>92.710800000000006</v>
      </c>
      <c r="K173" s="2">
        <f>K170</f>
        <v>2629.53</v>
      </c>
      <c r="L173" s="18">
        <f t="shared" si="21"/>
        <v>65.261150186461279</v>
      </c>
      <c r="M173" s="2">
        <f>M170</f>
        <v>2430.14</v>
      </c>
      <c r="N173" s="9">
        <f t="shared" si="22"/>
        <v>673.42581345764086</v>
      </c>
      <c r="O173" s="2"/>
      <c r="P173" s="2"/>
      <c r="Q173" s="2"/>
    </row>
    <row r="174" spans="1:17" ht="15" thickBot="1" x14ac:dyDescent="0.35">
      <c r="A174" s="2"/>
      <c r="B174" s="47"/>
      <c r="C174" s="11">
        <v>6</v>
      </c>
      <c r="D174" s="11" t="s">
        <v>58</v>
      </c>
      <c r="E174" s="24">
        <v>246.7</v>
      </c>
      <c r="F174" s="24">
        <v>31931.8</v>
      </c>
      <c r="G174" s="24">
        <v>2575.3000000000002</v>
      </c>
      <c r="H174" s="11">
        <v>3.4</v>
      </c>
      <c r="I174" s="11">
        <v>3600</v>
      </c>
      <c r="J174" s="11">
        <f t="shared" si="20"/>
        <v>92.710800000000006</v>
      </c>
      <c r="K174" s="11">
        <f>K169</f>
        <v>2513.6999999999998</v>
      </c>
      <c r="L174" s="25">
        <f t="shared" si="21"/>
        <v>66.470298946088377</v>
      </c>
      <c r="M174" s="11">
        <f>M169</f>
        <v>1488.68</v>
      </c>
      <c r="N174" s="12">
        <f t="shared" si="22"/>
        <v>771.70477324685862</v>
      </c>
      <c r="O174" s="2"/>
      <c r="P174" s="2"/>
      <c r="Q174" s="2"/>
    </row>
    <row r="175" spans="1:17" x14ac:dyDescent="0.3">
      <c r="A175" s="2"/>
      <c r="B175" s="45" t="s">
        <v>46</v>
      </c>
      <c r="C175" s="20">
        <v>1</v>
      </c>
      <c r="D175" s="20" t="s">
        <v>58</v>
      </c>
      <c r="E175" s="21">
        <v>246.7</v>
      </c>
      <c r="F175" s="21">
        <v>31931.8</v>
      </c>
      <c r="G175" s="21">
        <v>2575.3000000000002</v>
      </c>
      <c r="H175" s="20">
        <v>3.4</v>
      </c>
      <c r="I175" s="20">
        <v>3600</v>
      </c>
      <c r="J175" s="20">
        <f t="shared" si="20"/>
        <v>92.710800000000006</v>
      </c>
      <c r="K175" s="20">
        <v>2181.41</v>
      </c>
      <c r="L175" s="22">
        <f t="shared" si="21"/>
        <v>69.939072505066889</v>
      </c>
      <c r="M175" s="20">
        <v>1321.45</v>
      </c>
      <c r="N175" s="23">
        <f t="shared" si="22"/>
        <v>789.1619041345765</v>
      </c>
      <c r="O175" s="2"/>
      <c r="P175" s="2"/>
      <c r="Q175" s="2"/>
    </row>
    <row r="176" spans="1:17" x14ac:dyDescent="0.3">
      <c r="A176" s="2"/>
      <c r="B176" s="46"/>
      <c r="C176" s="2">
        <v>2</v>
      </c>
      <c r="D176" s="2" t="s">
        <v>58</v>
      </c>
      <c r="E176" s="4">
        <v>246.7</v>
      </c>
      <c r="F176" s="4">
        <v>31931.8</v>
      </c>
      <c r="G176" s="4">
        <v>2575.3000000000002</v>
      </c>
      <c r="H176" s="2">
        <v>3.4</v>
      </c>
      <c r="I176" s="2">
        <v>3600</v>
      </c>
      <c r="J176" s="2">
        <f t="shared" si="20"/>
        <v>92.710800000000006</v>
      </c>
      <c r="K176" s="2">
        <v>2341.1</v>
      </c>
      <c r="L176" s="18">
        <f t="shared" si="21"/>
        <v>68.272069436562631</v>
      </c>
      <c r="M176" s="2">
        <v>2158.9299999999998</v>
      </c>
      <c r="N176" s="9">
        <f t="shared" si="22"/>
        <v>701.73741106607224</v>
      </c>
      <c r="O176" s="2"/>
      <c r="P176" s="2"/>
      <c r="Q176" s="2"/>
    </row>
    <row r="177" spans="1:17" x14ac:dyDescent="0.3">
      <c r="A177" s="2"/>
      <c r="B177" s="46"/>
      <c r="C177" s="2">
        <v>3</v>
      </c>
      <c r="D177" s="2" t="s">
        <v>58</v>
      </c>
      <c r="E177" s="4">
        <v>246.7</v>
      </c>
      <c r="F177" s="4">
        <v>31931.8</v>
      </c>
      <c r="G177" s="4">
        <v>2575.3000000000002</v>
      </c>
      <c r="H177" s="2">
        <v>3.4</v>
      </c>
      <c r="I177" s="2">
        <v>3600</v>
      </c>
      <c r="J177" s="2">
        <f t="shared" si="20"/>
        <v>92.710800000000006</v>
      </c>
      <c r="K177" s="2">
        <v>2368.7800000000002</v>
      </c>
      <c r="L177" s="18">
        <f t="shared" si="21"/>
        <v>67.983118062424012</v>
      </c>
      <c r="M177" s="2">
        <v>2288.94</v>
      </c>
      <c r="N177" s="9">
        <f t="shared" si="22"/>
        <v>688.1656740170248</v>
      </c>
      <c r="O177" s="2"/>
      <c r="P177" s="2"/>
      <c r="Q177" s="2"/>
    </row>
    <row r="178" spans="1:17" x14ac:dyDescent="0.3">
      <c r="A178" s="2"/>
      <c r="B178" s="46"/>
      <c r="C178" s="2">
        <v>4</v>
      </c>
      <c r="D178" s="2" t="s">
        <v>58</v>
      </c>
      <c r="E178" s="4">
        <v>246.7</v>
      </c>
      <c r="F178" s="4">
        <v>31931.8</v>
      </c>
      <c r="G178" s="4">
        <v>2575.3000000000002</v>
      </c>
      <c r="H178" s="2">
        <v>3.4</v>
      </c>
      <c r="I178" s="2">
        <v>3600</v>
      </c>
      <c r="J178" s="2">
        <f t="shared" si="20"/>
        <v>92.710800000000006</v>
      </c>
      <c r="K178" s="2">
        <f>K177</f>
        <v>2368.7800000000002</v>
      </c>
      <c r="L178" s="18">
        <f t="shared" si="21"/>
        <v>67.983118062424012</v>
      </c>
      <c r="M178" s="2">
        <f>M177</f>
        <v>2288.94</v>
      </c>
      <c r="N178" s="9">
        <f t="shared" si="22"/>
        <v>688.1656740170248</v>
      </c>
      <c r="O178" s="2"/>
      <c r="P178" s="2"/>
      <c r="Q178" s="2"/>
    </row>
    <row r="179" spans="1:17" x14ac:dyDescent="0.3">
      <c r="A179" s="2"/>
      <c r="B179" s="46"/>
      <c r="C179" s="2">
        <v>5</v>
      </c>
      <c r="D179" s="2" t="s">
        <v>58</v>
      </c>
      <c r="E179" s="4">
        <v>246.7</v>
      </c>
      <c r="F179" s="4">
        <v>31931.8</v>
      </c>
      <c r="G179" s="4">
        <v>2575.3000000000002</v>
      </c>
      <c r="H179" s="2">
        <v>3.4</v>
      </c>
      <c r="I179" s="2">
        <v>3600</v>
      </c>
      <c r="J179" s="2">
        <f t="shared" si="20"/>
        <v>92.710800000000006</v>
      </c>
      <c r="K179" s="2">
        <f>K176</f>
        <v>2341.1</v>
      </c>
      <c r="L179" s="18">
        <f t="shared" si="21"/>
        <v>68.272069436562631</v>
      </c>
      <c r="M179" s="2">
        <f>M176</f>
        <v>2158.9299999999998</v>
      </c>
      <c r="N179" s="9">
        <f t="shared" si="22"/>
        <v>701.73741106607224</v>
      </c>
      <c r="O179" s="2"/>
      <c r="P179" s="2"/>
      <c r="Q179" s="2"/>
    </row>
    <row r="180" spans="1:17" ht="15" thickBot="1" x14ac:dyDescent="0.35">
      <c r="A180" s="2"/>
      <c r="B180" s="47"/>
      <c r="C180" s="11">
        <v>6</v>
      </c>
      <c r="D180" s="11" t="s">
        <v>58</v>
      </c>
      <c r="E180" s="24">
        <v>246.7</v>
      </c>
      <c r="F180" s="24">
        <v>31931.8</v>
      </c>
      <c r="G180" s="24">
        <v>2575.3000000000002</v>
      </c>
      <c r="H180" s="11">
        <v>3.4</v>
      </c>
      <c r="I180" s="11">
        <v>3600</v>
      </c>
      <c r="J180" s="11">
        <f t="shared" ref="J180:J222" si="23">G180*I180/10^5</f>
        <v>92.710800000000006</v>
      </c>
      <c r="K180" s="11">
        <f>K175</f>
        <v>2181.41</v>
      </c>
      <c r="L180" s="25">
        <f t="shared" ref="L180:L222" si="24">G180*(I180-K180*100/E180)/10^5</f>
        <v>69.939072505066889</v>
      </c>
      <c r="M180" s="11">
        <f>M175</f>
        <v>1321.45</v>
      </c>
      <c r="N180" s="12">
        <f t="shared" ref="N180:N222" si="25">G180*(I180-M180*1000/10/E180)/10^4</f>
        <v>789.1619041345765</v>
      </c>
      <c r="O180" s="2"/>
      <c r="P180" s="2"/>
      <c r="Q180" s="2"/>
    </row>
    <row r="181" spans="1:17" x14ac:dyDescent="0.3">
      <c r="A181" s="2"/>
      <c r="B181" s="45" t="s">
        <v>47</v>
      </c>
      <c r="C181" s="20">
        <v>1</v>
      </c>
      <c r="D181" s="20" t="s">
        <v>58</v>
      </c>
      <c r="E181" s="21">
        <v>246.7</v>
      </c>
      <c r="F181" s="21">
        <v>31931.8</v>
      </c>
      <c r="G181" s="21">
        <v>2575.3000000000002</v>
      </c>
      <c r="H181" s="20">
        <v>3.4</v>
      </c>
      <c r="I181" s="20">
        <v>3600</v>
      </c>
      <c r="J181" s="20">
        <f t="shared" si="23"/>
        <v>92.710800000000006</v>
      </c>
      <c r="K181" s="20">
        <v>1856.31</v>
      </c>
      <c r="L181" s="22">
        <f t="shared" si="24"/>
        <v>73.332789691933527</v>
      </c>
      <c r="M181" s="20">
        <v>1152.01</v>
      </c>
      <c r="N181" s="23">
        <f t="shared" si="25"/>
        <v>806.8497368058371</v>
      </c>
      <c r="O181" s="2"/>
      <c r="P181" s="2"/>
      <c r="Q181" s="2"/>
    </row>
    <row r="182" spans="1:17" x14ac:dyDescent="0.3">
      <c r="A182" s="2"/>
      <c r="B182" s="46"/>
      <c r="C182" s="2">
        <v>2</v>
      </c>
      <c r="D182" s="2" t="s">
        <v>58</v>
      </c>
      <c r="E182" s="4">
        <v>246.7</v>
      </c>
      <c r="F182" s="4">
        <v>31931.8</v>
      </c>
      <c r="G182" s="4">
        <v>2575.3000000000002</v>
      </c>
      <c r="H182" s="2">
        <v>3.4</v>
      </c>
      <c r="I182" s="2">
        <v>3600</v>
      </c>
      <c r="J182" s="2">
        <f t="shared" si="23"/>
        <v>92.710800000000006</v>
      </c>
      <c r="K182" s="2">
        <v>2051.5100000000002</v>
      </c>
      <c r="L182" s="18">
        <f t="shared" si="24"/>
        <v>71.295097920551285</v>
      </c>
      <c r="M182" s="2">
        <v>1889.87</v>
      </c>
      <c r="N182" s="9">
        <f t="shared" si="25"/>
        <v>729.82457028779902</v>
      </c>
      <c r="O182" s="2"/>
      <c r="P182" s="2"/>
      <c r="Q182" s="2"/>
    </row>
    <row r="183" spans="1:17" x14ac:dyDescent="0.3">
      <c r="A183" s="2"/>
      <c r="B183" s="46"/>
      <c r="C183" s="2">
        <v>3</v>
      </c>
      <c r="D183" s="2" t="s">
        <v>58</v>
      </c>
      <c r="E183" s="4">
        <v>246.7</v>
      </c>
      <c r="F183" s="4">
        <v>31931.8</v>
      </c>
      <c r="G183" s="4">
        <v>2575.3000000000002</v>
      </c>
      <c r="H183" s="2">
        <v>3.4</v>
      </c>
      <c r="I183" s="2">
        <v>3600</v>
      </c>
      <c r="J183" s="2">
        <f t="shared" si="23"/>
        <v>92.710800000000006</v>
      </c>
      <c r="K183" s="2">
        <v>2070.9499999999998</v>
      </c>
      <c r="L183" s="18">
        <f t="shared" si="24"/>
        <v>71.092163862991498</v>
      </c>
      <c r="M183" s="2">
        <v>2001.71</v>
      </c>
      <c r="N183" s="9">
        <f t="shared" si="25"/>
        <v>718.14959858127281</v>
      </c>
      <c r="O183" s="2"/>
      <c r="P183" s="2"/>
      <c r="Q183" s="2"/>
    </row>
    <row r="184" spans="1:17" x14ac:dyDescent="0.3">
      <c r="A184" s="2"/>
      <c r="B184" s="46"/>
      <c r="C184" s="2">
        <v>4</v>
      </c>
      <c r="D184" s="2" t="s">
        <v>58</v>
      </c>
      <c r="E184" s="4">
        <v>246.7</v>
      </c>
      <c r="F184" s="4">
        <v>31931.8</v>
      </c>
      <c r="G184" s="4">
        <v>2575.3000000000002</v>
      </c>
      <c r="H184" s="2">
        <v>3.4</v>
      </c>
      <c r="I184" s="2">
        <v>3600</v>
      </c>
      <c r="J184" s="2">
        <f t="shared" si="23"/>
        <v>92.710800000000006</v>
      </c>
      <c r="K184" s="2">
        <f>K183</f>
        <v>2070.9499999999998</v>
      </c>
      <c r="L184" s="18">
        <f t="shared" si="24"/>
        <v>71.092163862991498</v>
      </c>
      <c r="M184" s="2">
        <f>M183</f>
        <v>2001.71</v>
      </c>
      <c r="N184" s="9">
        <f t="shared" si="25"/>
        <v>718.14959858127281</v>
      </c>
      <c r="O184" s="2"/>
      <c r="P184" s="2"/>
      <c r="Q184" s="2"/>
    </row>
    <row r="185" spans="1:17" x14ac:dyDescent="0.3">
      <c r="A185" s="2"/>
      <c r="B185" s="46"/>
      <c r="C185" s="2">
        <v>5</v>
      </c>
      <c r="D185" s="2" t="s">
        <v>58</v>
      </c>
      <c r="E185" s="4">
        <v>246.7</v>
      </c>
      <c r="F185" s="4">
        <v>31931.8</v>
      </c>
      <c r="G185" s="4">
        <v>2575.3000000000002</v>
      </c>
      <c r="H185" s="2">
        <v>3.4</v>
      </c>
      <c r="I185" s="2">
        <v>3600</v>
      </c>
      <c r="J185" s="2">
        <f t="shared" si="23"/>
        <v>92.710800000000006</v>
      </c>
      <c r="K185" s="2">
        <f>K182</f>
        <v>2051.5100000000002</v>
      </c>
      <c r="L185" s="18">
        <f t="shared" si="24"/>
        <v>71.295097920551285</v>
      </c>
      <c r="M185" s="2">
        <f>M182</f>
        <v>1889.87</v>
      </c>
      <c r="N185" s="9">
        <f t="shared" si="25"/>
        <v>729.82457028779902</v>
      </c>
      <c r="O185" s="2"/>
      <c r="P185" s="2"/>
      <c r="Q185" s="2"/>
    </row>
    <row r="186" spans="1:17" ht="15" thickBot="1" x14ac:dyDescent="0.35">
      <c r="A186" s="2"/>
      <c r="B186" s="47"/>
      <c r="C186" s="11">
        <v>6</v>
      </c>
      <c r="D186" s="11" t="s">
        <v>58</v>
      </c>
      <c r="E186" s="24">
        <v>246.7</v>
      </c>
      <c r="F186" s="24">
        <v>31931.8</v>
      </c>
      <c r="G186" s="24">
        <v>2575.3000000000002</v>
      </c>
      <c r="H186" s="11">
        <v>3.4</v>
      </c>
      <c r="I186" s="11">
        <v>3600</v>
      </c>
      <c r="J186" s="11">
        <f t="shared" si="23"/>
        <v>92.710800000000006</v>
      </c>
      <c r="K186" s="11">
        <f>K181</f>
        <v>1856.31</v>
      </c>
      <c r="L186" s="25">
        <f t="shared" si="24"/>
        <v>73.332789691933527</v>
      </c>
      <c r="M186" s="11">
        <f>M181</f>
        <v>1152.01</v>
      </c>
      <c r="N186" s="12">
        <f t="shared" si="25"/>
        <v>806.8497368058371</v>
      </c>
      <c r="O186" s="2"/>
      <c r="P186" s="4"/>
      <c r="Q186" s="4"/>
    </row>
    <row r="187" spans="1:17" x14ac:dyDescent="0.3">
      <c r="A187" s="2"/>
      <c r="B187" s="45" t="s">
        <v>53</v>
      </c>
      <c r="C187" s="20">
        <v>1</v>
      </c>
      <c r="D187" s="20" t="s">
        <v>41</v>
      </c>
      <c r="E187" s="21">
        <v>208</v>
      </c>
      <c r="F187" s="21">
        <v>23573.3</v>
      </c>
      <c r="G187" s="21">
        <v>2032</v>
      </c>
      <c r="H187" s="20">
        <v>3.4</v>
      </c>
      <c r="I187" s="20">
        <v>3600</v>
      </c>
      <c r="J187" s="20">
        <f t="shared" si="23"/>
        <v>73.152000000000001</v>
      </c>
      <c r="K187" s="20">
        <v>1539.65</v>
      </c>
      <c r="L187" s="22">
        <f t="shared" si="24"/>
        <v>58.11080384615385</v>
      </c>
      <c r="M187" s="20">
        <v>982.65</v>
      </c>
      <c r="N187" s="23">
        <f t="shared" si="25"/>
        <v>635.52265384615384</v>
      </c>
      <c r="O187" s="4"/>
      <c r="P187" s="4"/>
      <c r="Q187" s="4"/>
    </row>
    <row r="188" spans="1:17" x14ac:dyDescent="0.3">
      <c r="A188" s="2"/>
      <c r="B188" s="46"/>
      <c r="C188" s="2">
        <v>2</v>
      </c>
      <c r="D188" s="2" t="s">
        <v>41</v>
      </c>
      <c r="E188" s="4">
        <v>208</v>
      </c>
      <c r="F188" s="4">
        <v>23573.3</v>
      </c>
      <c r="G188" s="4">
        <v>2032</v>
      </c>
      <c r="H188" s="2">
        <v>3.4</v>
      </c>
      <c r="I188" s="2">
        <v>3600</v>
      </c>
      <c r="J188" s="2">
        <f t="shared" si="23"/>
        <v>73.152000000000001</v>
      </c>
      <c r="K188" s="2">
        <v>1762.56</v>
      </c>
      <c r="L188" s="18">
        <f t="shared" si="24"/>
        <v>55.93314461538462</v>
      </c>
      <c r="M188" s="2">
        <v>1620.98</v>
      </c>
      <c r="N188" s="9">
        <f t="shared" si="25"/>
        <v>573.16272307692304</v>
      </c>
      <c r="O188" s="4"/>
      <c r="P188" s="4"/>
      <c r="Q188" s="4"/>
    </row>
    <row r="189" spans="1:17" x14ac:dyDescent="0.3">
      <c r="A189" s="2"/>
      <c r="B189" s="46"/>
      <c r="C189" s="2">
        <v>3</v>
      </c>
      <c r="D189" s="2" t="s">
        <v>41</v>
      </c>
      <c r="E189" s="4">
        <v>208</v>
      </c>
      <c r="F189" s="4">
        <v>23573.3</v>
      </c>
      <c r="G189" s="4">
        <v>2032</v>
      </c>
      <c r="H189" s="2">
        <v>3.4</v>
      </c>
      <c r="I189" s="2">
        <v>3600</v>
      </c>
      <c r="J189" s="2">
        <f t="shared" si="23"/>
        <v>73.152000000000001</v>
      </c>
      <c r="K189" s="2">
        <v>1773.01</v>
      </c>
      <c r="L189" s="18">
        <f t="shared" si="24"/>
        <v>55.831056153846149</v>
      </c>
      <c r="M189" s="2">
        <v>1714.24</v>
      </c>
      <c r="N189" s="9">
        <f t="shared" si="25"/>
        <v>564.0519384615385</v>
      </c>
      <c r="O189" s="4"/>
      <c r="P189" s="4"/>
      <c r="Q189" s="4"/>
    </row>
    <row r="190" spans="1:17" x14ac:dyDescent="0.3">
      <c r="A190" s="2"/>
      <c r="B190" s="46"/>
      <c r="C190" s="2">
        <v>4</v>
      </c>
      <c r="D190" s="2" t="s">
        <v>41</v>
      </c>
      <c r="E190" s="4">
        <v>208</v>
      </c>
      <c r="F190" s="4">
        <v>23573.3</v>
      </c>
      <c r="G190" s="4">
        <v>2032</v>
      </c>
      <c r="H190" s="2">
        <v>3.4</v>
      </c>
      <c r="I190" s="2">
        <v>3600</v>
      </c>
      <c r="J190" s="2">
        <f t="shared" si="23"/>
        <v>73.152000000000001</v>
      </c>
      <c r="K190" s="2">
        <f>K189</f>
        <v>1773.01</v>
      </c>
      <c r="L190" s="18">
        <f t="shared" si="24"/>
        <v>55.831056153846149</v>
      </c>
      <c r="M190" s="2">
        <f>M189</f>
        <v>1714.24</v>
      </c>
      <c r="N190" s="9">
        <f t="shared" si="25"/>
        <v>564.0519384615385</v>
      </c>
      <c r="O190" s="4"/>
      <c r="P190" s="4"/>
      <c r="Q190" s="4"/>
    </row>
    <row r="191" spans="1:17" x14ac:dyDescent="0.3">
      <c r="A191" s="2"/>
      <c r="B191" s="46"/>
      <c r="C191" s="2">
        <v>5</v>
      </c>
      <c r="D191" s="2" t="s">
        <v>41</v>
      </c>
      <c r="E191" s="4">
        <v>208</v>
      </c>
      <c r="F191" s="4">
        <v>23573.3</v>
      </c>
      <c r="G191" s="4">
        <v>2032</v>
      </c>
      <c r="H191" s="2">
        <v>3.4</v>
      </c>
      <c r="I191" s="2">
        <v>3600</v>
      </c>
      <c r="J191" s="2">
        <f t="shared" si="23"/>
        <v>73.152000000000001</v>
      </c>
      <c r="K191" s="2">
        <f>K188</f>
        <v>1762.56</v>
      </c>
      <c r="L191" s="18">
        <f t="shared" si="24"/>
        <v>55.93314461538462</v>
      </c>
      <c r="M191" s="2">
        <f>M188</f>
        <v>1620.98</v>
      </c>
      <c r="N191" s="9">
        <f t="shared" si="25"/>
        <v>573.16272307692304</v>
      </c>
      <c r="O191" s="4"/>
      <c r="P191" s="4"/>
      <c r="Q191" s="4"/>
    </row>
    <row r="192" spans="1:17" ht="15" thickBot="1" x14ac:dyDescent="0.35">
      <c r="A192" s="2"/>
      <c r="B192" s="47"/>
      <c r="C192" s="11">
        <v>6</v>
      </c>
      <c r="D192" s="11" t="s">
        <v>41</v>
      </c>
      <c r="E192" s="24">
        <v>208</v>
      </c>
      <c r="F192" s="24">
        <v>23573.3</v>
      </c>
      <c r="G192" s="24">
        <v>2032</v>
      </c>
      <c r="H192" s="11">
        <v>3.4</v>
      </c>
      <c r="I192" s="11">
        <v>3600</v>
      </c>
      <c r="J192" s="11">
        <f t="shared" si="23"/>
        <v>73.152000000000001</v>
      </c>
      <c r="K192" s="11">
        <f>K187</f>
        <v>1539.65</v>
      </c>
      <c r="L192" s="25">
        <f t="shared" si="24"/>
        <v>58.11080384615385</v>
      </c>
      <c r="M192" s="11">
        <f>M187</f>
        <v>982.65</v>
      </c>
      <c r="N192" s="12">
        <f t="shared" si="25"/>
        <v>635.52265384615384</v>
      </c>
      <c r="O192" s="4"/>
      <c r="P192" s="4"/>
      <c r="Q192" s="4"/>
    </row>
    <row r="193" spans="1:17" x14ac:dyDescent="0.3">
      <c r="A193" s="2"/>
      <c r="B193" s="45" t="s">
        <v>55</v>
      </c>
      <c r="C193" s="20">
        <v>1</v>
      </c>
      <c r="D193" s="20" t="s">
        <v>41</v>
      </c>
      <c r="E193" s="21">
        <v>208</v>
      </c>
      <c r="F193" s="21">
        <v>23573.3</v>
      </c>
      <c r="G193" s="21">
        <v>2032</v>
      </c>
      <c r="H193" s="20">
        <v>3.4</v>
      </c>
      <c r="I193" s="20">
        <v>3600</v>
      </c>
      <c r="J193" s="20">
        <f t="shared" si="23"/>
        <v>73.152000000000001</v>
      </c>
      <c r="K193" s="20">
        <v>1239.78</v>
      </c>
      <c r="L193" s="22">
        <f t="shared" si="24"/>
        <v>61.040303076923074</v>
      </c>
      <c r="M193" s="20">
        <v>816.91</v>
      </c>
      <c r="N193" s="23">
        <f t="shared" si="25"/>
        <v>651.71417692307693</v>
      </c>
      <c r="O193" s="2"/>
      <c r="P193" s="2"/>
      <c r="Q193" s="2"/>
    </row>
    <row r="194" spans="1:17" x14ac:dyDescent="0.3">
      <c r="A194" s="2"/>
      <c r="B194" s="46"/>
      <c r="C194" s="2">
        <v>2</v>
      </c>
      <c r="D194" s="2" t="s">
        <v>41</v>
      </c>
      <c r="E194" s="4">
        <v>208</v>
      </c>
      <c r="F194" s="4">
        <v>23573.3</v>
      </c>
      <c r="G194" s="4">
        <v>2032</v>
      </c>
      <c r="H194" s="2">
        <v>3.4</v>
      </c>
      <c r="I194" s="2">
        <v>3600</v>
      </c>
      <c r="J194" s="2">
        <f t="shared" si="23"/>
        <v>73.152000000000001</v>
      </c>
      <c r="K194" s="2">
        <v>1474.34</v>
      </c>
      <c r="L194" s="18">
        <f t="shared" si="24"/>
        <v>58.748832307692311</v>
      </c>
      <c r="M194" s="2">
        <v>1351.58</v>
      </c>
      <c r="N194" s="9">
        <f t="shared" si="25"/>
        <v>599.48103076923076</v>
      </c>
      <c r="O194" s="2"/>
      <c r="P194" s="2"/>
      <c r="Q194" s="2"/>
    </row>
    <row r="195" spans="1:17" x14ac:dyDescent="0.3">
      <c r="A195" s="2"/>
      <c r="B195" s="46"/>
      <c r="C195" s="2">
        <v>3</v>
      </c>
      <c r="D195" s="2" t="s">
        <v>41</v>
      </c>
      <c r="E195" s="4">
        <v>208</v>
      </c>
      <c r="F195" s="4">
        <v>23573.3</v>
      </c>
      <c r="G195" s="4">
        <v>2032</v>
      </c>
      <c r="H195" s="2">
        <v>3.4</v>
      </c>
      <c r="I195" s="2">
        <v>3600</v>
      </c>
      <c r="J195" s="2">
        <f t="shared" si="23"/>
        <v>73.152000000000001</v>
      </c>
      <c r="K195" s="2">
        <v>1477.2</v>
      </c>
      <c r="L195" s="18">
        <f t="shared" si="24"/>
        <v>58.72089230769231</v>
      </c>
      <c r="M195" s="2">
        <v>1428.28</v>
      </c>
      <c r="N195" s="9">
        <f t="shared" si="25"/>
        <v>591.9880307692307</v>
      </c>
      <c r="O195" s="2"/>
      <c r="P195" s="2"/>
      <c r="Q195" s="2"/>
    </row>
    <row r="196" spans="1:17" x14ac:dyDescent="0.3">
      <c r="A196" s="2"/>
      <c r="B196" s="46"/>
      <c r="C196" s="2">
        <v>4</v>
      </c>
      <c r="D196" s="2" t="s">
        <v>41</v>
      </c>
      <c r="E196" s="4">
        <v>208</v>
      </c>
      <c r="F196" s="4">
        <v>23573.3</v>
      </c>
      <c r="G196" s="4">
        <v>2032</v>
      </c>
      <c r="H196" s="2">
        <v>3.4</v>
      </c>
      <c r="I196" s="2">
        <v>3600</v>
      </c>
      <c r="J196" s="2">
        <f t="shared" si="23"/>
        <v>73.152000000000001</v>
      </c>
      <c r="K196" s="2">
        <f>K195</f>
        <v>1477.2</v>
      </c>
      <c r="L196" s="18">
        <f t="shared" si="24"/>
        <v>58.72089230769231</v>
      </c>
      <c r="M196" s="2">
        <f>M195</f>
        <v>1428.28</v>
      </c>
      <c r="N196" s="9">
        <f t="shared" si="25"/>
        <v>591.9880307692307</v>
      </c>
      <c r="O196" s="2"/>
      <c r="P196" s="2"/>
      <c r="Q196" s="2"/>
    </row>
    <row r="197" spans="1:17" x14ac:dyDescent="0.3">
      <c r="A197" s="2"/>
      <c r="B197" s="46"/>
      <c r="C197" s="2">
        <v>5</v>
      </c>
      <c r="D197" s="2" t="s">
        <v>41</v>
      </c>
      <c r="E197" s="4">
        <v>208</v>
      </c>
      <c r="F197" s="4">
        <v>23573.3</v>
      </c>
      <c r="G197" s="4">
        <v>2032</v>
      </c>
      <c r="H197" s="2">
        <v>3.4</v>
      </c>
      <c r="I197" s="2">
        <v>3600</v>
      </c>
      <c r="J197" s="2">
        <f t="shared" si="23"/>
        <v>73.152000000000001</v>
      </c>
      <c r="K197" s="2">
        <f>K194</f>
        <v>1474.34</v>
      </c>
      <c r="L197" s="18">
        <f t="shared" si="24"/>
        <v>58.748832307692311</v>
      </c>
      <c r="M197" s="2">
        <f>M194</f>
        <v>1351.58</v>
      </c>
      <c r="N197" s="9">
        <f t="shared" si="25"/>
        <v>599.48103076923076</v>
      </c>
      <c r="O197" s="2"/>
      <c r="P197" s="2"/>
      <c r="Q197" s="2"/>
    </row>
    <row r="198" spans="1:17" ht="15" thickBot="1" x14ac:dyDescent="0.35">
      <c r="A198" s="2"/>
      <c r="B198" s="47"/>
      <c r="C198" s="11">
        <v>6</v>
      </c>
      <c r="D198" s="11" t="s">
        <v>41</v>
      </c>
      <c r="E198" s="24">
        <v>208</v>
      </c>
      <c r="F198" s="24">
        <v>23573.3</v>
      </c>
      <c r="G198" s="24">
        <v>2032</v>
      </c>
      <c r="H198" s="11">
        <v>3.4</v>
      </c>
      <c r="I198" s="11">
        <v>3600</v>
      </c>
      <c r="J198" s="11">
        <f t="shared" si="23"/>
        <v>73.152000000000001</v>
      </c>
      <c r="K198" s="11">
        <f>K193</f>
        <v>1239.78</v>
      </c>
      <c r="L198" s="25">
        <f t="shared" si="24"/>
        <v>61.040303076923074</v>
      </c>
      <c r="M198" s="11">
        <f>M193</f>
        <v>816.91</v>
      </c>
      <c r="N198" s="12">
        <f t="shared" si="25"/>
        <v>651.71417692307693</v>
      </c>
      <c r="O198" s="2"/>
      <c r="P198" s="2"/>
      <c r="Q198" s="2"/>
    </row>
    <row r="199" spans="1:17" x14ac:dyDescent="0.3">
      <c r="A199" s="2"/>
      <c r="B199" s="45" t="s">
        <v>56</v>
      </c>
      <c r="C199" s="20">
        <v>1</v>
      </c>
      <c r="D199" s="20" t="s">
        <v>41</v>
      </c>
      <c r="E199" s="21">
        <v>208</v>
      </c>
      <c r="F199" s="21">
        <v>23573.3</v>
      </c>
      <c r="G199" s="21">
        <v>2032</v>
      </c>
      <c r="H199" s="20">
        <v>3.4</v>
      </c>
      <c r="I199" s="20">
        <v>3600</v>
      </c>
      <c r="J199" s="20">
        <f t="shared" si="23"/>
        <v>73.152000000000001</v>
      </c>
      <c r="K199" s="20">
        <v>949.86</v>
      </c>
      <c r="L199" s="22">
        <f t="shared" si="24"/>
        <v>63.872598461538459</v>
      </c>
      <c r="M199" s="20">
        <v>649.54999999999995</v>
      </c>
      <c r="N199" s="23">
        <f t="shared" si="25"/>
        <v>668.06396153846151</v>
      </c>
      <c r="O199" s="2"/>
      <c r="P199" s="2"/>
      <c r="Q199" s="2"/>
    </row>
    <row r="200" spans="1:17" x14ac:dyDescent="0.3">
      <c r="A200" s="2"/>
      <c r="B200" s="46"/>
      <c r="C200" s="2">
        <v>2</v>
      </c>
      <c r="D200" s="2" t="s">
        <v>41</v>
      </c>
      <c r="E200" s="4">
        <v>208</v>
      </c>
      <c r="F200" s="4">
        <v>23573.3</v>
      </c>
      <c r="G200" s="4">
        <v>2032</v>
      </c>
      <c r="H200" s="2">
        <v>3.4</v>
      </c>
      <c r="I200" s="2">
        <v>3600</v>
      </c>
      <c r="J200" s="2">
        <f t="shared" si="23"/>
        <v>73.152000000000001</v>
      </c>
      <c r="K200" s="2">
        <v>1184.07</v>
      </c>
      <c r="L200" s="18">
        <f t="shared" si="24"/>
        <v>61.584546923076928</v>
      </c>
      <c r="M200" s="2">
        <v>1083.76</v>
      </c>
      <c r="N200" s="9">
        <f t="shared" si="25"/>
        <v>625.6449846153846</v>
      </c>
      <c r="O200" s="2"/>
      <c r="P200" s="2"/>
      <c r="Q200" s="2"/>
    </row>
    <row r="201" spans="1:17" x14ac:dyDescent="0.3">
      <c r="A201" s="2"/>
      <c r="B201" s="46"/>
      <c r="C201" s="2">
        <v>3</v>
      </c>
      <c r="D201" s="2" t="s">
        <v>41</v>
      </c>
      <c r="E201" s="4">
        <v>208</v>
      </c>
      <c r="F201" s="4">
        <v>23573.3</v>
      </c>
      <c r="G201" s="4">
        <v>2032</v>
      </c>
      <c r="H201" s="2">
        <v>3.4</v>
      </c>
      <c r="I201" s="2">
        <v>3600</v>
      </c>
      <c r="J201" s="2">
        <f t="shared" si="23"/>
        <v>73.152000000000001</v>
      </c>
      <c r="K201" s="2">
        <v>1181.76</v>
      </c>
      <c r="L201" s="18">
        <f t="shared" si="24"/>
        <v>61.607113846153851</v>
      </c>
      <c r="M201" s="2">
        <v>1142.3399999999999</v>
      </c>
      <c r="N201" s="9">
        <f t="shared" si="25"/>
        <v>619.92216923076933</v>
      </c>
      <c r="O201" s="2"/>
      <c r="P201" s="2"/>
      <c r="Q201" s="2"/>
    </row>
    <row r="202" spans="1:17" x14ac:dyDescent="0.3">
      <c r="A202" s="2"/>
      <c r="B202" s="46"/>
      <c r="C202" s="2">
        <v>4</v>
      </c>
      <c r="D202" s="2" t="s">
        <v>41</v>
      </c>
      <c r="E202" s="4">
        <v>208</v>
      </c>
      <c r="F202" s="4">
        <v>23573.3</v>
      </c>
      <c r="G202" s="4">
        <v>2032</v>
      </c>
      <c r="H202" s="2">
        <v>3.4</v>
      </c>
      <c r="I202" s="2">
        <v>3600</v>
      </c>
      <c r="J202" s="2">
        <f t="shared" si="23"/>
        <v>73.152000000000001</v>
      </c>
      <c r="K202" s="2">
        <f>K201</f>
        <v>1181.76</v>
      </c>
      <c r="L202" s="18">
        <f t="shared" si="24"/>
        <v>61.607113846153851</v>
      </c>
      <c r="M202" s="2">
        <f>M201</f>
        <v>1142.3399999999999</v>
      </c>
      <c r="N202" s="9">
        <f t="shared" si="25"/>
        <v>619.92216923076933</v>
      </c>
      <c r="O202" s="2"/>
      <c r="P202" s="2"/>
      <c r="Q202" s="2"/>
    </row>
    <row r="203" spans="1:17" x14ac:dyDescent="0.3">
      <c r="A203" s="2"/>
      <c r="B203" s="46"/>
      <c r="C203" s="2">
        <v>5</v>
      </c>
      <c r="D203" s="2" t="s">
        <v>41</v>
      </c>
      <c r="E203" s="4">
        <v>208</v>
      </c>
      <c r="F203" s="4">
        <v>23573.3</v>
      </c>
      <c r="G203" s="4">
        <v>2032</v>
      </c>
      <c r="H203" s="2">
        <v>3.4</v>
      </c>
      <c r="I203" s="2">
        <v>3600</v>
      </c>
      <c r="J203" s="2">
        <f t="shared" si="23"/>
        <v>73.152000000000001</v>
      </c>
      <c r="K203" s="2">
        <f>K200</f>
        <v>1184.07</v>
      </c>
      <c r="L203" s="18">
        <f t="shared" si="24"/>
        <v>61.584546923076928</v>
      </c>
      <c r="M203" s="2">
        <f>M200</f>
        <v>1083.76</v>
      </c>
      <c r="N203" s="9">
        <f t="shared" si="25"/>
        <v>625.6449846153846</v>
      </c>
      <c r="O203" s="2"/>
      <c r="P203" s="2"/>
      <c r="Q203" s="2"/>
    </row>
    <row r="204" spans="1:17" ht="15" thickBot="1" x14ac:dyDescent="0.35">
      <c r="A204" s="2"/>
      <c r="B204" s="47"/>
      <c r="C204" s="11">
        <v>6</v>
      </c>
      <c r="D204" s="11" t="s">
        <v>41</v>
      </c>
      <c r="E204" s="24">
        <v>208</v>
      </c>
      <c r="F204" s="24">
        <v>23573.3</v>
      </c>
      <c r="G204" s="24">
        <v>2032</v>
      </c>
      <c r="H204" s="11">
        <v>3.4</v>
      </c>
      <c r="I204" s="11">
        <v>3600</v>
      </c>
      <c r="J204" s="11">
        <f t="shared" si="23"/>
        <v>73.152000000000001</v>
      </c>
      <c r="K204" s="11">
        <f>K199</f>
        <v>949.86</v>
      </c>
      <c r="L204" s="25">
        <f t="shared" si="24"/>
        <v>63.872598461538459</v>
      </c>
      <c r="M204" s="11">
        <f>M199</f>
        <v>649.54999999999995</v>
      </c>
      <c r="N204" s="12">
        <f t="shared" si="25"/>
        <v>668.06396153846151</v>
      </c>
      <c r="O204" s="2"/>
      <c r="P204" s="2"/>
      <c r="Q204" s="2"/>
    </row>
    <row r="205" spans="1:17" x14ac:dyDescent="0.3">
      <c r="A205" s="2"/>
      <c r="B205" s="45" t="s">
        <v>61</v>
      </c>
      <c r="C205" s="20">
        <v>1</v>
      </c>
      <c r="D205" s="20" t="s">
        <v>42</v>
      </c>
      <c r="E205" s="21">
        <v>192</v>
      </c>
      <c r="F205" s="21">
        <v>18560</v>
      </c>
      <c r="G205" s="21">
        <v>1732</v>
      </c>
      <c r="H205" s="20">
        <v>3.4</v>
      </c>
      <c r="I205" s="20">
        <v>3600</v>
      </c>
      <c r="J205" s="20">
        <f t="shared" si="23"/>
        <v>62.351999999999997</v>
      </c>
      <c r="K205" s="20">
        <v>671.68</v>
      </c>
      <c r="L205" s="22">
        <f t="shared" si="24"/>
        <v>56.292886666666661</v>
      </c>
      <c r="M205" s="20">
        <v>482.66</v>
      </c>
      <c r="N205" s="23">
        <f t="shared" si="25"/>
        <v>579.98004583333341</v>
      </c>
      <c r="O205" s="2"/>
      <c r="P205" s="2"/>
      <c r="Q205" s="2"/>
    </row>
    <row r="206" spans="1:17" x14ac:dyDescent="0.3">
      <c r="A206" s="2"/>
      <c r="B206" s="46"/>
      <c r="C206" s="2">
        <v>2</v>
      </c>
      <c r="D206" s="2" t="s">
        <v>42</v>
      </c>
      <c r="E206" s="4">
        <v>192</v>
      </c>
      <c r="F206" s="4">
        <v>18560</v>
      </c>
      <c r="G206" s="4">
        <v>1732</v>
      </c>
      <c r="H206" s="2">
        <v>3.4</v>
      </c>
      <c r="I206" s="2">
        <v>3600</v>
      </c>
      <c r="J206" s="2">
        <f t="shared" si="23"/>
        <v>62.351999999999997</v>
      </c>
      <c r="K206" s="2">
        <v>892.36</v>
      </c>
      <c r="L206" s="18">
        <f t="shared" si="24"/>
        <v>54.302169166666658</v>
      </c>
      <c r="M206" s="2">
        <v>815.75</v>
      </c>
      <c r="N206" s="9">
        <f t="shared" si="25"/>
        <v>549.93255208333335</v>
      </c>
      <c r="O206" s="2"/>
      <c r="P206" s="2"/>
      <c r="Q206" s="2"/>
    </row>
    <row r="207" spans="1:17" x14ac:dyDescent="0.3">
      <c r="A207" s="2"/>
      <c r="B207" s="46"/>
      <c r="C207" s="2">
        <v>3</v>
      </c>
      <c r="D207" s="2" t="s">
        <v>42</v>
      </c>
      <c r="E207" s="4">
        <v>192</v>
      </c>
      <c r="F207" s="4">
        <v>18560</v>
      </c>
      <c r="G207" s="4">
        <v>1732</v>
      </c>
      <c r="H207" s="2">
        <v>3.4</v>
      </c>
      <c r="I207" s="2">
        <v>3600</v>
      </c>
      <c r="J207" s="2">
        <f t="shared" si="23"/>
        <v>62.351999999999997</v>
      </c>
      <c r="K207" s="2">
        <v>886.06</v>
      </c>
      <c r="L207" s="18">
        <f t="shared" si="24"/>
        <v>54.35900041666666</v>
      </c>
      <c r="M207" s="2">
        <v>856.14</v>
      </c>
      <c r="N207" s="9">
        <f t="shared" si="25"/>
        <v>546.28903749999995</v>
      </c>
      <c r="O207" s="2"/>
      <c r="P207" s="2"/>
      <c r="Q207" s="2"/>
    </row>
    <row r="208" spans="1:17" x14ac:dyDescent="0.3">
      <c r="A208" s="2"/>
      <c r="B208" s="46"/>
      <c r="C208" s="2">
        <v>4</v>
      </c>
      <c r="D208" s="2" t="s">
        <v>42</v>
      </c>
      <c r="E208" s="4">
        <v>192</v>
      </c>
      <c r="F208" s="4">
        <v>18560</v>
      </c>
      <c r="G208" s="4">
        <v>1732</v>
      </c>
      <c r="H208" s="2">
        <v>3.4</v>
      </c>
      <c r="I208" s="2">
        <v>3600</v>
      </c>
      <c r="J208" s="2">
        <f t="shared" si="23"/>
        <v>62.351999999999997</v>
      </c>
      <c r="K208" s="2">
        <f>K207</f>
        <v>886.06</v>
      </c>
      <c r="L208" s="18">
        <f t="shared" si="24"/>
        <v>54.35900041666666</v>
      </c>
      <c r="M208" s="2">
        <f>M207</f>
        <v>856.14</v>
      </c>
      <c r="N208" s="9">
        <f t="shared" si="25"/>
        <v>546.28903749999995</v>
      </c>
      <c r="O208" s="2"/>
      <c r="P208" s="2"/>
      <c r="Q208" s="2"/>
    </row>
    <row r="209" spans="1:17" x14ac:dyDescent="0.3">
      <c r="A209" s="2"/>
      <c r="B209" s="46"/>
      <c r="C209" s="2">
        <v>5</v>
      </c>
      <c r="D209" s="2" t="s">
        <v>42</v>
      </c>
      <c r="E209" s="4">
        <v>192</v>
      </c>
      <c r="F209" s="4">
        <v>18560</v>
      </c>
      <c r="G209" s="4">
        <v>1732</v>
      </c>
      <c r="H209" s="2">
        <v>3.4</v>
      </c>
      <c r="I209" s="2">
        <v>3600</v>
      </c>
      <c r="J209" s="2">
        <f t="shared" si="23"/>
        <v>62.351999999999997</v>
      </c>
      <c r="K209" s="2">
        <f>K206</f>
        <v>892.36</v>
      </c>
      <c r="L209" s="18">
        <f t="shared" si="24"/>
        <v>54.302169166666658</v>
      </c>
      <c r="M209" s="2">
        <f>M206</f>
        <v>815.75</v>
      </c>
      <c r="N209" s="9">
        <f t="shared" si="25"/>
        <v>549.93255208333335</v>
      </c>
      <c r="O209" s="2"/>
      <c r="P209" s="2"/>
      <c r="Q209" s="2"/>
    </row>
    <row r="210" spans="1:17" ht="15" thickBot="1" x14ac:dyDescent="0.35">
      <c r="A210" s="2"/>
      <c r="B210" s="47"/>
      <c r="C210" s="11">
        <v>6</v>
      </c>
      <c r="D210" s="11" t="s">
        <v>42</v>
      </c>
      <c r="E210" s="24">
        <v>192</v>
      </c>
      <c r="F210" s="24">
        <v>18560</v>
      </c>
      <c r="G210" s="24">
        <v>1732</v>
      </c>
      <c r="H210" s="11">
        <v>3.4</v>
      </c>
      <c r="I210" s="11">
        <v>3600</v>
      </c>
      <c r="J210" s="11">
        <f t="shared" si="23"/>
        <v>62.351999999999997</v>
      </c>
      <c r="K210" s="11">
        <f>K205</f>
        <v>671.68</v>
      </c>
      <c r="L210" s="25">
        <f t="shared" si="24"/>
        <v>56.292886666666661</v>
      </c>
      <c r="M210" s="11">
        <f>M205</f>
        <v>482.66</v>
      </c>
      <c r="N210" s="12">
        <f t="shared" si="25"/>
        <v>579.98004583333341</v>
      </c>
      <c r="O210" s="2"/>
      <c r="P210" s="2"/>
      <c r="Q210" s="2"/>
    </row>
    <row r="211" spans="1:17" x14ac:dyDescent="0.3">
      <c r="A211" s="2"/>
      <c r="B211" s="45" t="s">
        <v>62</v>
      </c>
      <c r="C211" s="20">
        <v>1</v>
      </c>
      <c r="D211" s="20" t="s">
        <v>42</v>
      </c>
      <c r="E211" s="21">
        <v>192</v>
      </c>
      <c r="F211" s="21">
        <v>18560</v>
      </c>
      <c r="G211" s="21">
        <v>1732</v>
      </c>
      <c r="H211" s="20">
        <v>3.4</v>
      </c>
      <c r="I211" s="20">
        <v>3600</v>
      </c>
      <c r="J211" s="20">
        <f t="shared" si="23"/>
        <v>62.351999999999997</v>
      </c>
      <c r="K211" s="20">
        <v>417.81</v>
      </c>
      <c r="L211" s="22">
        <f t="shared" si="24"/>
        <v>58.583005624999998</v>
      </c>
      <c r="M211" s="20">
        <v>319.83999999999997</v>
      </c>
      <c r="N211" s="23">
        <f t="shared" si="25"/>
        <v>594.66776666666658</v>
      </c>
      <c r="O211" s="2"/>
      <c r="P211" s="2"/>
      <c r="Q211" s="2"/>
    </row>
    <row r="212" spans="1:17" x14ac:dyDescent="0.3">
      <c r="A212" s="2"/>
      <c r="B212" s="46"/>
      <c r="C212" s="2">
        <v>2</v>
      </c>
      <c r="D212" s="2" t="s">
        <v>42</v>
      </c>
      <c r="E212" s="4">
        <v>192</v>
      </c>
      <c r="F212" s="4">
        <v>18560</v>
      </c>
      <c r="G212" s="4">
        <v>1732</v>
      </c>
      <c r="H212" s="2">
        <v>3.4</v>
      </c>
      <c r="I212" s="2">
        <v>3600</v>
      </c>
      <c r="J212" s="2">
        <f t="shared" si="23"/>
        <v>62.351999999999997</v>
      </c>
      <c r="K212" s="2">
        <v>598.5</v>
      </c>
      <c r="L212" s="18">
        <f t="shared" si="24"/>
        <v>56.953031250000002</v>
      </c>
      <c r="M212" s="2">
        <v>545.42999999999995</v>
      </c>
      <c r="N212" s="9">
        <f t="shared" si="25"/>
        <v>574.31766875000005</v>
      </c>
      <c r="O212" s="2"/>
      <c r="P212" s="2"/>
      <c r="Q212" s="2"/>
    </row>
    <row r="213" spans="1:17" x14ac:dyDescent="0.3">
      <c r="A213" s="2"/>
      <c r="B213" s="46"/>
      <c r="C213" s="2">
        <v>3</v>
      </c>
      <c r="D213" s="2" t="s">
        <v>42</v>
      </c>
      <c r="E213" s="4">
        <v>192</v>
      </c>
      <c r="F213" s="4">
        <v>18560</v>
      </c>
      <c r="G213" s="4">
        <v>1732</v>
      </c>
      <c r="H213" s="2">
        <v>3.4</v>
      </c>
      <c r="I213" s="2">
        <v>3600</v>
      </c>
      <c r="J213" s="2">
        <f t="shared" si="23"/>
        <v>62.351999999999997</v>
      </c>
      <c r="K213" s="2">
        <v>591.73</v>
      </c>
      <c r="L213" s="18">
        <f t="shared" si="24"/>
        <v>57.01410229166666</v>
      </c>
      <c r="M213" s="2">
        <v>571.1</v>
      </c>
      <c r="N213" s="9">
        <f t="shared" si="25"/>
        <v>572.0020208333334</v>
      </c>
      <c r="O213" s="2"/>
      <c r="P213" s="2"/>
      <c r="Q213" s="2"/>
    </row>
    <row r="214" spans="1:17" x14ac:dyDescent="0.3">
      <c r="A214" s="2"/>
      <c r="B214" s="46"/>
      <c r="C214" s="2">
        <v>4</v>
      </c>
      <c r="D214" s="2" t="s">
        <v>42</v>
      </c>
      <c r="E214" s="4">
        <v>192</v>
      </c>
      <c r="F214" s="4">
        <v>18560</v>
      </c>
      <c r="G214" s="4">
        <v>1732</v>
      </c>
      <c r="H214" s="2">
        <v>3.4</v>
      </c>
      <c r="I214" s="2">
        <v>3600</v>
      </c>
      <c r="J214" s="2">
        <f t="shared" si="23"/>
        <v>62.351999999999997</v>
      </c>
      <c r="K214" s="2">
        <f>K213</f>
        <v>591.73</v>
      </c>
      <c r="L214" s="18">
        <f t="shared" si="24"/>
        <v>57.01410229166666</v>
      </c>
      <c r="M214" s="2">
        <f>M213</f>
        <v>571.1</v>
      </c>
      <c r="N214" s="9">
        <f t="shared" si="25"/>
        <v>572.0020208333334</v>
      </c>
      <c r="O214" s="2"/>
      <c r="P214" s="2"/>
      <c r="Q214" s="2"/>
    </row>
    <row r="215" spans="1:17" x14ac:dyDescent="0.3">
      <c r="A215" s="2"/>
      <c r="B215" s="46"/>
      <c r="C215" s="2">
        <v>5</v>
      </c>
      <c r="D215" s="2" t="s">
        <v>42</v>
      </c>
      <c r="E215" s="4">
        <v>192</v>
      </c>
      <c r="F215" s="4">
        <v>18560</v>
      </c>
      <c r="G215" s="4">
        <v>1732</v>
      </c>
      <c r="H215" s="2">
        <v>3.4</v>
      </c>
      <c r="I215" s="2">
        <v>3600</v>
      </c>
      <c r="J215" s="2">
        <f t="shared" si="23"/>
        <v>62.351999999999997</v>
      </c>
      <c r="K215" s="2">
        <f>K212</f>
        <v>598.5</v>
      </c>
      <c r="L215" s="18">
        <f t="shared" si="24"/>
        <v>56.953031250000002</v>
      </c>
      <c r="M215" s="2">
        <f>M212</f>
        <v>545.42999999999995</v>
      </c>
      <c r="N215" s="9">
        <f t="shared" si="25"/>
        <v>574.31766875000005</v>
      </c>
      <c r="O215" s="2"/>
      <c r="P215" s="2"/>
      <c r="Q215" s="2"/>
    </row>
    <row r="216" spans="1:17" ht="15" thickBot="1" x14ac:dyDescent="0.35">
      <c r="A216" s="2"/>
      <c r="B216" s="47"/>
      <c r="C216" s="11">
        <v>6</v>
      </c>
      <c r="D216" s="11" t="s">
        <v>42</v>
      </c>
      <c r="E216" s="24">
        <v>192</v>
      </c>
      <c r="F216" s="24">
        <v>18560</v>
      </c>
      <c r="G216" s="24">
        <v>1732</v>
      </c>
      <c r="H216" s="11">
        <v>3.4</v>
      </c>
      <c r="I216" s="11">
        <v>3600</v>
      </c>
      <c r="J216" s="11">
        <f t="shared" si="23"/>
        <v>62.351999999999997</v>
      </c>
      <c r="K216" s="11">
        <f>K211</f>
        <v>417.81</v>
      </c>
      <c r="L216" s="25">
        <f t="shared" si="24"/>
        <v>58.583005624999998</v>
      </c>
      <c r="M216" s="11">
        <f>M211</f>
        <v>319.83999999999997</v>
      </c>
      <c r="N216" s="12">
        <f t="shared" si="25"/>
        <v>594.66776666666658</v>
      </c>
      <c r="O216" s="2"/>
      <c r="P216" s="2"/>
      <c r="Q216" s="2"/>
    </row>
    <row r="217" spans="1:17" x14ac:dyDescent="0.3">
      <c r="A217" s="2"/>
      <c r="B217" s="45" t="s">
        <v>63</v>
      </c>
      <c r="C217" s="20">
        <v>1</v>
      </c>
      <c r="D217" s="20" t="s">
        <v>42</v>
      </c>
      <c r="E217" s="21">
        <v>192</v>
      </c>
      <c r="F217" s="21">
        <v>18560</v>
      </c>
      <c r="G217" s="21">
        <v>1732</v>
      </c>
      <c r="H217" s="20">
        <v>3.4</v>
      </c>
      <c r="I217" s="20">
        <v>3600</v>
      </c>
      <c r="J217" s="20">
        <f t="shared" si="23"/>
        <v>62.351999999999997</v>
      </c>
      <c r="K217" s="20">
        <v>187.22</v>
      </c>
      <c r="L217" s="22">
        <f t="shared" si="24"/>
        <v>60.663119583333341</v>
      </c>
      <c r="M217" s="20">
        <v>154.35</v>
      </c>
      <c r="N217" s="23">
        <f t="shared" si="25"/>
        <v>609.59634374999996</v>
      </c>
      <c r="O217" s="2"/>
      <c r="P217" s="2"/>
      <c r="Q217" s="2"/>
    </row>
    <row r="218" spans="1:17" x14ac:dyDescent="0.3">
      <c r="A218" s="2"/>
      <c r="B218" s="46"/>
      <c r="C218" s="2">
        <v>2</v>
      </c>
      <c r="D218" s="2" t="s">
        <v>42</v>
      </c>
      <c r="E218" s="4">
        <v>192</v>
      </c>
      <c r="F218" s="4">
        <v>18560</v>
      </c>
      <c r="G218" s="4">
        <v>1732</v>
      </c>
      <c r="H218" s="2">
        <v>3.4</v>
      </c>
      <c r="I218" s="2">
        <v>3600</v>
      </c>
      <c r="J218" s="2">
        <f t="shared" si="23"/>
        <v>62.351999999999997</v>
      </c>
      <c r="K218" s="2">
        <v>303.55</v>
      </c>
      <c r="L218" s="18">
        <f t="shared" si="24"/>
        <v>59.613726041666659</v>
      </c>
      <c r="M218" s="2">
        <v>277.92</v>
      </c>
      <c r="N218" s="9">
        <f t="shared" si="25"/>
        <v>598.44929999999999</v>
      </c>
      <c r="O218" s="2"/>
      <c r="P218" s="2"/>
      <c r="Q218" s="2"/>
    </row>
    <row r="219" spans="1:17" x14ac:dyDescent="0.3">
      <c r="A219" s="2"/>
      <c r="B219" s="46"/>
      <c r="C219" s="2">
        <v>3</v>
      </c>
      <c r="D219" s="2" t="s">
        <v>42</v>
      </c>
      <c r="E219" s="4">
        <v>192</v>
      </c>
      <c r="F219" s="4">
        <v>18560</v>
      </c>
      <c r="G219" s="4">
        <v>1732</v>
      </c>
      <c r="H219" s="2">
        <v>3.4</v>
      </c>
      <c r="I219" s="2">
        <v>3600</v>
      </c>
      <c r="J219" s="2">
        <f t="shared" si="23"/>
        <v>62.351999999999997</v>
      </c>
      <c r="K219" s="2">
        <v>297.20999999999998</v>
      </c>
      <c r="L219" s="18">
        <f t="shared" si="24"/>
        <v>59.670918125</v>
      </c>
      <c r="M219" s="2">
        <v>285.92</v>
      </c>
      <c r="N219" s="9">
        <f t="shared" si="25"/>
        <v>597.72763333333342</v>
      </c>
      <c r="O219" s="2"/>
      <c r="P219" s="2"/>
      <c r="Q219" s="2"/>
    </row>
    <row r="220" spans="1:17" x14ac:dyDescent="0.3">
      <c r="A220" s="2"/>
      <c r="B220" s="46"/>
      <c r="C220" s="2">
        <v>4</v>
      </c>
      <c r="D220" s="2" t="s">
        <v>42</v>
      </c>
      <c r="E220" s="4">
        <v>192</v>
      </c>
      <c r="F220" s="4">
        <v>18560</v>
      </c>
      <c r="G220" s="4">
        <v>1732</v>
      </c>
      <c r="H220" s="2">
        <v>3.4</v>
      </c>
      <c r="I220" s="2">
        <v>3600</v>
      </c>
      <c r="J220" s="2">
        <f t="shared" si="23"/>
        <v>62.351999999999997</v>
      </c>
      <c r="K220" s="2">
        <f>K219</f>
        <v>297.20999999999998</v>
      </c>
      <c r="L220" s="18">
        <f t="shared" si="24"/>
        <v>59.670918125</v>
      </c>
      <c r="M220" s="2">
        <f>M219</f>
        <v>285.92</v>
      </c>
      <c r="N220" s="9">
        <f t="shared" si="25"/>
        <v>597.72763333333342</v>
      </c>
      <c r="O220" s="2"/>
      <c r="P220" s="2"/>
      <c r="Q220" s="2"/>
    </row>
    <row r="221" spans="1:17" x14ac:dyDescent="0.3">
      <c r="A221" s="2"/>
      <c r="B221" s="46"/>
      <c r="C221" s="2">
        <v>5</v>
      </c>
      <c r="D221" s="2" t="s">
        <v>42</v>
      </c>
      <c r="E221" s="4">
        <v>192</v>
      </c>
      <c r="F221" s="4">
        <v>18560</v>
      </c>
      <c r="G221" s="4">
        <v>1732</v>
      </c>
      <c r="H221" s="2">
        <v>3.4</v>
      </c>
      <c r="I221" s="2">
        <v>3600</v>
      </c>
      <c r="J221" s="2">
        <f t="shared" si="23"/>
        <v>62.351999999999997</v>
      </c>
      <c r="K221" s="2">
        <f>K218</f>
        <v>303.55</v>
      </c>
      <c r="L221" s="18">
        <f t="shared" si="24"/>
        <v>59.613726041666659</v>
      </c>
      <c r="M221" s="2">
        <f>M218</f>
        <v>277.92</v>
      </c>
      <c r="N221" s="9">
        <f t="shared" si="25"/>
        <v>598.44929999999999</v>
      </c>
      <c r="O221" s="2"/>
      <c r="P221" s="2"/>
      <c r="Q221" s="2"/>
    </row>
    <row r="222" spans="1:17" ht="15" thickBot="1" x14ac:dyDescent="0.35">
      <c r="A222" s="2"/>
      <c r="B222" s="47"/>
      <c r="C222" s="11">
        <v>6</v>
      </c>
      <c r="D222" s="11" t="s">
        <v>42</v>
      </c>
      <c r="E222" s="24">
        <v>192</v>
      </c>
      <c r="F222" s="24">
        <v>18560</v>
      </c>
      <c r="G222" s="24">
        <v>1732</v>
      </c>
      <c r="H222" s="11">
        <v>3.4</v>
      </c>
      <c r="I222" s="11">
        <v>3600</v>
      </c>
      <c r="J222" s="11">
        <f t="shared" si="23"/>
        <v>62.351999999999997</v>
      </c>
      <c r="K222" s="11">
        <f>K217</f>
        <v>187.22</v>
      </c>
      <c r="L222" s="25">
        <f t="shared" si="24"/>
        <v>60.663119583333341</v>
      </c>
      <c r="M222" s="11">
        <f>M217</f>
        <v>154.35</v>
      </c>
      <c r="N222" s="12">
        <f t="shared" si="25"/>
        <v>609.59634374999996</v>
      </c>
      <c r="O222" s="2"/>
      <c r="P222" s="2"/>
      <c r="Q222" s="2"/>
    </row>
    <row r="226" spans="1:10" ht="15" thickBot="1" x14ac:dyDescent="0.35"/>
    <row r="227" spans="1:10" ht="15" thickBot="1" x14ac:dyDescent="0.35">
      <c r="A227" t="s">
        <v>90</v>
      </c>
      <c r="B227" t="s">
        <v>91</v>
      </c>
      <c r="C227" t="s">
        <v>98</v>
      </c>
      <c r="G227" s="19"/>
      <c r="I227" s="33" t="s">
        <v>125</v>
      </c>
      <c r="J227" s="34"/>
    </row>
    <row r="228" spans="1:10" x14ac:dyDescent="0.3">
      <c r="A228" s="19" t="s">
        <v>104</v>
      </c>
      <c r="B228">
        <v>105415.08</v>
      </c>
      <c r="C228">
        <f>B228/2</f>
        <v>52707.54</v>
      </c>
      <c r="G228" s="19"/>
      <c r="I228" s="27" t="s">
        <v>126</v>
      </c>
      <c r="J228" s="27">
        <v>3.5049999999999999</v>
      </c>
    </row>
    <row r="229" spans="1:10" x14ac:dyDescent="0.3">
      <c r="A229" s="19" t="s">
        <v>105</v>
      </c>
      <c r="B229">
        <v>105415.08</v>
      </c>
      <c r="C229">
        <f t="shared" ref="C229:C245" si="26">B229/2</f>
        <v>52707.54</v>
      </c>
      <c r="G229" s="19"/>
      <c r="I229" s="28" t="s">
        <v>127</v>
      </c>
      <c r="J229" s="28">
        <v>1.254</v>
      </c>
    </row>
    <row r="230" spans="1:10" ht="15" thickBot="1" x14ac:dyDescent="0.35">
      <c r="A230" s="19" t="s">
        <v>106</v>
      </c>
      <c r="B230">
        <v>105415.08</v>
      </c>
      <c r="C230">
        <f t="shared" si="26"/>
        <v>52707.54</v>
      </c>
      <c r="G230" s="19"/>
      <c r="I230" s="29" t="s">
        <v>128</v>
      </c>
      <c r="J230" s="29">
        <v>0.73499999999999999</v>
      </c>
    </row>
    <row r="231" spans="1:10" x14ac:dyDescent="0.3">
      <c r="A231" s="19" t="s">
        <v>107</v>
      </c>
      <c r="B231">
        <v>105415.08</v>
      </c>
      <c r="C231">
        <f t="shared" si="26"/>
        <v>52707.54</v>
      </c>
      <c r="G231" s="19"/>
    </row>
    <row r="232" spans="1:10" x14ac:dyDescent="0.3">
      <c r="A232" s="19" t="s">
        <v>108</v>
      </c>
      <c r="B232">
        <v>105001.33</v>
      </c>
      <c r="C232">
        <f t="shared" si="26"/>
        <v>52500.665000000001</v>
      </c>
      <c r="G232" s="19"/>
    </row>
    <row r="233" spans="1:10" x14ac:dyDescent="0.3">
      <c r="A233" s="19" t="s">
        <v>109</v>
      </c>
      <c r="B233">
        <v>104380.41</v>
      </c>
      <c r="C233">
        <f t="shared" si="26"/>
        <v>52190.205000000002</v>
      </c>
      <c r="G233" s="19"/>
    </row>
    <row r="234" spans="1:10" x14ac:dyDescent="0.3">
      <c r="A234" s="19" t="s">
        <v>110</v>
      </c>
      <c r="B234">
        <v>104380.41</v>
      </c>
      <c r="C234">
        <f t="shared" si="26"/>
        <v>52190.205000000002</v>
      </c>
      <c r="G234" s="19"/>
    </row>
    <row r="235" spans="1:10" x14ac:dyDescent="0.3">
      <c r="A235" s="19" t="s">
        <v>111</v>
      </c>
      <c r="B235">
        <v>104380.41</v>
      </c>
      <c r="C235">
        <f t="shared" si="26"/>
        <v>52190.205000000002</v>
      </c>
      <c r="G235" s="19"/>
    </row>
    <row r="236" spans="1:10" x14ac:dyDescent="0.3">
      <c r="A236" s="19" t="s">
        <v>112</v>
      </c>
      <c r="B236">
        <v>104167.1</v>
      </c>
      <c r="C236">
        <f t="shared" si="26"/>
        <v>52083.55</v>
      </c>
      <c r="G236" s="19"/>
    </row>
    <row r="237" spans="1:10" ht="14.4" customHeight="1" x14ac:dyDescent="0.3">
      <c r="A237" s="19" t="s">
        <v>115</v>
      </c>
      <c r="B237">
        <v>103964.97</v>
      </c>
      <c r="C237">
        <f t="shared" si="26"/>
        <v>51982.485000000001</v>
      </c>
      <c r="G237" s="19"/>
    </row>
    <row r="238" spans="1:10" ht="14.4" customHeight="1" x14ac:dyDescent="0.3">
      <c r="A238" s="19" t="s">
        <v>116</v>
      </c>
      <c r="B238">
        <v>103964.97</v>
      </c>
      <c r="C238">
        <f t="shared" si="26"/>
        <v>51982.485000000001</v>
      </c>
      <c r="G238" s="19"/>
    </row>
    <row r="239" spans="1:10" ht="14.4" customHeight="1" x14ac:dyDescent="0.3">
      <c r="A239" s="19" t="s">
        <v>117</v>
      </c>
      <c r="B239">
        <v>103655.2</v>
      </c>
      <c r="C239">
        <f t="shared" si="26"/>
        <v>51827.6</v>
      </c>
      <c r="G239" s="19"/>
    </row>
    <row r="240" spans="1:10" ht="14.4" customHeight="1" x14ac:dyDescent="0.3">
      <c r="A240" s="19" t="s">
        <v>119</v>
      </c>
      <c r="B240">
        <v>103179.07</v>
      </c>
      <c r="C240">
        <f t="shared" si="26"/>
        <v>51589.535000000003</v>
      </c>
      <c r="G240" s="19"/>
    </row>
    <row r="241" spans="1:7" ht="14.4" customHeight="1" x14ac:dyDescent="0.3">
      <c r="A241" s="19" t="s">
        <v>120</v>
      </c>
      <c r="B241">
        <v>103179.07</v>
      </c>
      <c r="C241">
        <f t="shared" si="26"/>
        <v>51589.535000000003</v>
      </c>
      <c r="G241" s="19"/>
    </row>
    <row r="242" spans="1:7" ht="14.4" customHeight="1" x14ac:dyDescent="0.3">
      <c r="A242" s="19" t="s">
        <v>121</v>
      </c>
      <c r="B242">
        <v>103050.96</v>
      </c>
      <c r="C242">
        <f t="shared" si="26"/>
        <v>51525.48</v>
      </c>
      <c r="G242" s="19"/>
    </row>
    <row r="243" spans="1:7" ht="14.4" customHeight="1" x14ac:dyDescent="0.3">
      <c r="A243" s="19" t="s">
        <v>122</v>
      </c>
      <c r="B243">
        <v>102682.59</v>
      </c>
      <c r="C243">
        <f t="shared" si="26"/>
        <v>51341.294999999998</v>
      </c>
      <c r="G243" s="19"/>
    </row>
    <row r="244" spans="1:7" ht="14.4" customHeight="1" x14ac:dyDescent="0.3">
      <c r="A244" s="19" t="s">
        <v>123</v>
      </c>
      <c r="B244">
        <v>102682.59</v>
      </c>
      <c r="C244">
        <f t="shared" si="26"/>
        <v>51341.294999999998</v>
      </c>
      <c r="G244" s="19"/>
    </row>
    <row r="245" spans="1:7" ht="14.4" customHeight="1" x14ac:dyDescent="0.3">
      <c r="A245" s="19" t="s">
        <v>124</v>
      </c>
      <c r="B245">
        <v>101145.24</v>
      </c>
      <c r="C245">
        <f t="shared" si="26"/>
        <v>50572.62</v>
      </c>
    </row>
  </sheetData>
  <mergeCells count="56">
    <mergeCell ref="B217:B222"/>
    <mergeCell ref="B181:B186"/>
    <mergeCell ref="B187:B192"/>
    <mergeCell ref="B193:B198"/>
    <mergeCell ref="B199:B204"/>
    <mergeCell ref="B205:B210"/>
    <mergeCell ref="B211:B216"/>
    <mergeCell ref="O98:O103"/>
    <mergeCell ref="B99:B103"/>
    <mergeCell ref="O104:O109"/>
    <mergeCell ref="B105:B109"/>
    <mergeCell ref="B175:B180"/>
    <mergeCell ref="A111:L111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163:B168"/>
    <mergeCell ref="B169:B174"/>
    <mergeCell ref="O80:O85"/>
    <mergeCell ref="B81:B85"/>
    <mergeCell ref="O86:O91"/>
    <mergeCell ref="B87:B91"/>
    <mergeCell ref="O92:O97"/>
    <mergeCell ref="B93:B97"/>
    <mergeCell ref="O62:O67"/>
    <mergeCell ref="B63:B67"/>
    <mergeCell ref="O68:O73"/>
    <mergeCell ref="B69:B73"/>
    <mergeCell ref="O74:O79"/>
    <mergeCell ref="B75:B79"/>
    <mergeCell ref="B45:B49"/>
    <mergeCell ref="O50:O55"/>
    <mergeCell ref="B51:B55"/>
    <mergeCell ref="O56:O61"/>
    <mergeCell ref="B57:B61"/>
    <mergeCell ref="I227:J227"/>
    <mergeCell ref="O2:O7"/>
    <mergeCell ref="B3:B7"/>
    <mergeCell ref="O8:O13"/>
    <mergeCell ref="B9:B13"/>
    <mergeCell ref="O14:O19"/>
    <mergeCell ref="B15:B19"/>
    <mergeCell ref="O20:O25"/>
    <mergeCell ref="B21:B25"/>
    <mergeCell ref="O26:O31"/>
    <mergeCell ref="B27:B31"/>
    <mergeCell ref="O32:O37"/>
    <mergeCell ref="B33:B37"/>
    <mergeCell ref="O38:O43"/>
    <mergeCell ref="B39:B43"/>
    <mergeCell ref="O44:O49"/>
  </mergeCells>
  <phoneticPr fontId="7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88"/>
  <sheetViews>
    <sheetView workbookViewId="0">
      <selection activeCell="G8" sqref="G8"/>
    </sheetView>
  </sheetViews>
  <sheetFormatPr defaultRowHeight="14.4" x14ac:dyDescent="0.3"/>
  <cols>
    <col min="4" max="4" width="11.77734375" customWidth="1"/>
    <col min="12" max="12" width="12.44140625" customWidth="1"/>
    <col min="13" max="13" width="10" customWidth="1"/>
    <col min="14" max="14" width="11.77734375" customWidth="1"/>
    <col min="16" max="16" width="10.88671875" customWidth="1"/>
  </cols>
  <sheetData>
    <row r="1" spans="1:22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11</v>
      </c>
      <c r="M1" s="2"/>
      <c r="N1" s="2"/>
      <c r="O1" s="2" t="s">
        <v>14</v>
      </c>
      <c r="P1" s="2" t="s">
        <v>71</v>
      </c>
      <c r="Q1" s="2" t="s">
        <v>35</v>
      </c>
    </row>
    <row r="2" spans="1:22" x14ac:dyDescent="0.3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/>
      <c r="M2" s="3" t="s">
        <v>75</v>
      </c>
      <c r="N2" s="2"/>
      <c r="O2" s="40" t="s">
        <v>12</v>
      </c>
      <c r="P2" s="2">
        <v>1</v>
      </c>
      <c r="Q2" s="2">
        <f>(L133+L139)/(L2+L3)</f>
        <v>1.7727902660000052</v>
      </c>
    </row>
    <row r="3" spans="1:22" x14ac:dyDescent="0.3">
      <c r="A3" s="2"/>
      <c r="B3" s="35" t="s">
        <v>12</v>
      </c>
      <c r="C3" s="2">
        <v>1</v>
      </c>
      <c r="D3" s="2" t="s">
        <v>65</v>
      </c>
      <c r="E3" s="4">
        <v>118.1</v>
      </c>
      <c r="F3" s="4">
        <v>55358.8</v>
      </c>
      <c r="G3" s="4">
        <v>2359.6999999999998</v>
      </c>
      <c r="H3" s="2">
        <v>6</v>
      </c>
      <c r="I3" s="2">
        <v>2400</v>
      </c>
      <c r="J3" s="2">
        <f>(G3*I3/10^5)*1.2*1.2</f>
        <v>81.551231999999999</v>
      </c>
      <c r="K3" s="2">
        <f>((2*J3)/H3)+((1.41*3+0.5*1)*H3/2)</f>
        <v>41.373744000000002</v>
      </c>
      <c r="L3" s="2">
        <f>J3+K3*0.175</f>
        <v>88.791637199999997</v>
      </c>
      <c r="M3" s="2">
        <f>V3*I3/10^4</f>
        <v>0</v>
      </c>
      <c r="N3" s="2"/>
      <c r="O3" s="40"/>
      <c r="P3" s="2">
        <v>2</v>
      </c>
      <c r="Q3" s="2">
        <f>(L134+L140)/(L3+L4)</f>
        <v>1.0735638288394795</v>
      </c>
      <c r="S3" s="2"/>
      <c r="T3" s="4"/>
      <c r="U3" s="4"/>
      <c r="V3" s="4"/>
    </row>
    <row r="4" spans="1:22" x14ac:dyDescent="0.3">
      <c r="A4" s="2"/>
      <c r="B4" s="35"/>
      <c r="C4" s="2">
        <v>2</v>
      </c>
      <c r="D4" s="2" t="s">
        <v>65</v>
      </c>
      <c r="E4" s="4">
        <v>118.1</v>
      </c>
      <c r="F4" s="4">
        <v>55358.8</v>
      </c>
      <c r="G4" s="4">
        <v>2359.6999999999998</v>
      </c>
      <c r="H4" s="2">
        <v>6</v>
      </c>
      <c r="I4" s="2">
        <v>2400</v>
      </c>
      <c r="J4" s="2">
        <f t="shared" ref="J4:J7" si="0">(G4*I4/10^5)*1.2*1.2</f>
        <v>81.551231999999999</v>
      </c>
      <c r="K4" s="2">
        <f t="shared" ref="K4:K67" si="1">((2*J4)/H4)+((1.41*3+0.5*1)*H4/2)</f>
        <v>41.373744000000002</v>
      </c>
      <c r="L4" s="2">
        <f t="shared" ref="L4:L25" si="2">J4+K4*0.175</f>
        <v>88.791637199999997</v>
      </c>
      <c r="M4" s="2">
        <f>V4*I4/10^4</f>
        <v>0</v>
      </c>
      <c r="N4" s="2"/>
      <c r="O4" s="40"/>
      <c r="P4" s="2">
        <v>3</v>
      </c>
      <c r="Q4" s="2">
        <f t="shared" ref="Q4:Q66" si="3">(L135+L141)/(L4+L5)</f>
        <v>1.0656123472720247</v>
      </c>
      <c r="S4" s="2"/>
      <c r="T4" s="4"/>
      <c r="U4" s="4"/>
      <c r="V4" s="4"/>
    </row>
    <row r="5" spans="1:22" x14ac:dyDescent="0.3">
      <c r="A5" s="2"/>
      <c r="B5" s="35"/>
      <c r="C5" s="2">
        <v>3</v>
      </c>
      <c r="D5" s="2" t="s">
        <v>65</v>
      </c>
      <c r="E5" s="4">
        <v>118.1</v>
      </c>
      <c r="F5" s="4">
        <v>55358.8</v>
      </c>
      <c r="G5" s="4">
        <v>2359.6999999999998</v>
      </c>
      <c r="H5" s="2">
        <v>6</v>
      </c>
      <c r="I5" s="2">
        <v>2400</v>
      </c>
      <c r="J5" s="2">
        <f t="shared" si="0"/>
        <v>81.551231999999999</v>
      </c>
      <c r="K5" s="2">
        <f t="shared" si="1"/>
        <v>41.373744000000002</v>
      </c>
      <c r="L5" s="2">
        <f t="shared" si="2"/>
        <v>88.791637199999997</v>
      </c>
      <c r="M5" s="2">
        <f>V5*I5/10^4</f>
        <v>0</v>
      </c>
      <c r="N5" s="2"/>
      <c r="O5" s="40"/>
      <c r="P5" s="2">
        <v>4</v>
      </c>
      <c r="Q5" s="2">
        <f t="shared" si="3"/>
        <v>1.0656123472720247</v>
      </c>
      <c r="S5" s="2"/>
      <c r="T5" s="4"/>
      <c r="U5" s="4"/>
      <c r="V5" s="4"/>
    </row>
    <row r="6" spans="1:22" x14ac:dyDescent="0.3">
      <c r="A6" s="2"/>
      <c r="B6" s="35"/>
      <c r="C6" s="2">
        <v>4</v>
      </c>
      <c r="D6" s="2" t="s">
        <v>65</v>
      </c>
      <c r="E6" s="4">
        <v>118.1</v>
      </c>
      <c r="F6" s="4">
        <v>55358.8</v>
      </c>
      <c r="G6" s="4">
        <v>2359.6999999999998</v>
      </c>
      <c r="H6" s="2">
        <v>6</v>
      </c>
      <c r="I6" s="2">
        <v>2400</v>
      </c>
      <c r="J6" s="2">
        <f t="shared" si="0"/>
        <v>81.551231999999999</v>
      </c>
      <c r="K6" s="2">
        <f t="shared" si="1"/>
        <v>41.373744000000002</v>
      </c>
      <c r="L6" s="2">
        <f t="shared" si="2"/>
        <v>88.791637199999997</v>
      </c>
      <c r="M6" s="2">
        <f>V6*I6/10^4</f>
        <v>0</v>
      </c>
      <c r="N6" s="2"/>
      <c r="O6" s="40"/>
      <c r="P6" s="2">
        <v>5</v>
      </c>
      <c r="Q6" s="2">
        <f t="shared" si="3"/>
        <v>1.0735638288394795</v>
      </c>
      <c r="S6" s="2"/>
      <c r="T6" s="4"/>
      <c r="U6" s="4"/>
      <c r="V6" s="4"/>
    </row>
    <row r="7" spans="1:22" x14ac:dyDescent="0.3">
      <c r="A7" s="2"/>
      <c r="B7" s="35"/>
      <c r="C7" s="2">
        <v>5</v>
      </c>
      <c r="D7" s="2" t="s">
        <v>65</v>
      </c>
      <c r="E7" s="4">
        <v>118.1</v>
      </c>
      <c r="F7" s="4">
        <v>55358.8</v>
      </c>
      <c r="G7" s="4">
        <v>2359.6999999999998</v>
      </c>
      <c r="H7" s="2">
        <v>6</v>
      </c>
      <c r="I7" s="2">
        <v>2400</v>
      </c>
      <c r="J7" s="2">
        <f t="shared" si="0"/>
        <v>81.551231999999999</v>
      </c>
      <c r="K7" s="2">
        <f t="shared" si="1"/>
        <v>41.373744000000002</v>
      </c>
      <c r="L7" s="2">
        <f t="shared" si="2"/>
        <v>88.791637199999997</v>
      </c>
      <c r="M7" s="2">
        <f>V7*I7/10^4</f>
        <v>0</v>
      </c>
      <c r="N7" s="2"/>
      <c r="O7" s="40"/>
      <c r="P7" s="2">
        <v>6</v>
      </c>
      <c r="Q7" s="2">
        <f t="shared" si="3"/>
        <v>1.7727902660000052</v>
      </c>
      <c r="S7" s="2"/>
      <c r="T7" s="4"/>
      <c r="U7" s="4"/>
      <c r="V7" s="4"/>
    </row>
    <row r="8" spans="1:22" x14ac:dyDescent="0.3">
      <c r="A8" s="2"/>
      <c r="B8" s="2"/>
      <c r="C8" s="2"/>
      <c r="D8" s="2"/>
      <c r="E8" s="4"/>
      <c r="F8" s="4"/>
      <c r="G8" s="4"/>
      <c r="H8" s="2"/>
      <c r="I8" s="2"/>
      <c r="J8" s="2"/>
      <c r="K8" s="2"/>
      <c r="L8" s="2"/>
      <c r="M8" s="2"/>
      <c r="N8" s="2"/>
      <c r="O8" s="40" t="s">
        <v>16</v>
      </c>
      <c r="P8" s="2">
        <v>1</v>
      </c>
      <c r="Q8" s="2">
        <f t="shared" si="3"/>
        <v>1.9009993887026695</v>
      </c>
    </row>
    <row r="9" spans="1:22" x14ac:dyDescent="0.3">
      <c r="A9" s="2"/>
      <c r="B9" s="35" t="s">
        <v>16</v>
      </c>
      <c r="C9" s="2">
        <v>1</v>
      </c>
      <c r="D9" s="2" t="s">
        <v>65</v>
      </c>
      <c r="E9" s="4">
        <v>118.1</v>
      </c>
      <c r="F9" s="4">
        <v>55358.8</v>
      </c>
      <c r="G9" s="4">
        <v>2359.6999999999998</v>
      </c>
      <c r="H9" s="2">
        <v>6</v>
      </c>
      <c r="I9" s="2">
        <v>2400</v>
      </c>
      <c r="J9" s="2">
        <f t="shared" ref="J9:J67" si="4">(G9*I9/10^5)*1.2*1.2</f>
        <v>81.551231999999999</v>
      </c>
      <c r="K9" s="2">
        <f t="shared" si="1"/>
        <v>41.373744000000002</v>
      </c>
      <c r="L9" s="2">
        <f t="shared" si="2"/>
        <v>88.791637199999997</v>
      </c>
      <c r="M9" s="2">
        <f t="shared" ref="M9:M67" si="5">G9*I9/10^4</f>
        <v>566.32799999999997</v>
      </c>
      <c r="N9" s="2"/>
      <c r="O9" s="40"/>
      <c r="P9" s="2">
        <v>2</v>
      </c>
      <c r="Q9" s="2">
        <f t="shared" si="3"/>
        <v>1.1176006148816691</v>
      </c>
    </row>
    <row r="10" spans="1:22" x14ac:dyDescent="0.3">
      <c r="A10" s="2"/>
      <c r="B10" s="35"/>
      <c r="C10" s="2">
        <v>2</v>
      </c>
      <c r="D10" s="2" t="s">
        <v>65</v>
      </c>
      <c r="E10" s="4">
        <v>118.1</v>
      </c>
      <c r="F10" s="4">
        <v>55358.8</v>
      </c>
      <c r="G10" s="4">
        <v>2359.6999999999998</v>
      </c>
      <c r="H10" s="2">
        <v>6</v>
      </c>
      <c r="I10" s="2">
        <v>2400</v>
      </c>
      <c r="J10" s="2">
        <f t="shared" si="4"/>
        <v>81.551231999999999</v>
      </c>
      <c r="K10" s="2">
        <f t="shared" si="1"/>
        <v>41.373744000000002</v>
      </c>
      <c r="L10" s="2">
        <f t="shared" si="2"/>
        <v>88.791637199999997</v>
      </c>
      <c r="M10" s="2">
        <f t="shared" si="5"/>
        <v>566.32799999999997</v>
      </c>
      <c r="N10" s="2"/>
      <c r="O10" s="40"/>
      <c r="P10" s="2">
        <v>3</v>
      </c>
      <c r="Q10" s="2">
        <f t="shared" si="3"/>
        <v>1.1111706900092957</v>
      </c>
    </row>
    <row r="11" spans="1:22" x14ac:dyDescent="0.3">
      <c r="A11" s="2"/>
      <c r="B11" s="35"/>
      <c r="C11" s="2">
        <v>3</v>
      </c>
      <c r="D11" s="2" t="s">
        <v>65</v>
      </c>
      <c r="E11" s="4">
        <v>118.1</v>
      </c>
      <c r="F11" s="4">
        <v>55358.8</v>
      </c>
      <c r="G11" s="4">
        <v>2359.6999999999998</v>
      </c>
      <c r="H11" s="2">
        <v>6</v>
      </c>
      <c r="I11" s="2">
        <v>2400</v>
      </c>
      <c r="J11" s="2">
        <f t="shared" si="4"/>
        <v>81.551231999999999</v>
      </c>
      <c r="K11" s="2">
        <f t="shared" si="1"/>
        <v>41.373744000000002</v>
      </c>
      <c r="L11" s="2">
        <f t="shared" si="2"/>
        <v>88.791637199999997</v>
      </c>
      <c r="M11" s="2">
        <f t="shared" si="5"/>
        <v>566.32799999999997</v>
      </c>
      <c r="N11" s="2"/>
      <c r="O11" s="40"/>
      <c r="P11" s="2">
        <v>4</v>
      </c>
      <c r="Q11" s="2">
        <f t="shared" si="3"/>
        <v>1.1111706900092957</v>
      </c>
    </row>
    <row r="12" spans="1:22" x14ac:dyDescent="0.3">
      <c r="A12" s="2"/>
      <c r="B12" s="35"/>
      <c r="C12" s="2">
        <v>4</v>
      </c>
      <c r="D12" s="2" t="s">
        <v>65</v>
      </c>
      <c r="E12" s="4">
        <v>118.1</v>
      </c>
      <c r="F12" s="4">
        <v>55358.8</v>
      </c>
      <c r="G12" s="4">
        <v>2359.6999999999998</v>
      </c>
      <c r="H12" s="2">
        <v>6</v>
      </c>
      <c r="I12" s="2">
        <v>2400</v>
      </c>
      <c r="J12" s="2">
        <f t="shared" si="4"/>
        <v>81.551231999999999</v>
      </c>
      <c r="K12" s="2">
        <f t="shared" si="1"/>
        <v>41.373744000000002</v>
      </c>
      <c r="L12" s="2">
        <f t="shared" si="2"/>
        <v>88.791637199999997</v>
      </c>
      <c r="M12" s="2">
        <f t="shared" si="5"/>
        <v>566.32799999999997</v>
      </c>
      <c r="N12" s="2"/>
      <c r="O12" s="40"/>
      <c r="P12" s="2">
        <v>5</v>
      </c>
      <c r="Q12" s="2">
        <f t="shared" si="3"/>
        <v>1.1176006148816691</v>
      </c>
    </row>
    <row r="13" spans="1:22" x14ac:dyDescent="0.3">
      <c r="A13" s="2"/>
      <c r="B13" s="35"/>
      <c r="C13" s="2">
        <v>5</v>
      </c>
      <c r="D13" s="2" t="s">
        <v>65</v>
      </c>
      <c r="E13" s="4">
        <v>118.1</v>
      </c>
      <c r="F13" s="4">
        <v>55358.8</v>
      </c>
      <c r="G13" s="4">
        <v>2359.6999999999998</v>
      </c>
      <c r="H13" s="2">
        <v>6</v>
      </c>
      <c r="I13" s="2">
        <v>2400</v>
      </c>
      <c r="J13" s="2">
        <f t="shared" si="4"/>
        <v>81.551231999999999</v>
      </c>
      <c r="K13" s="2">
        <f t="shared" si="1"/>
        <v>41.373744000000002</v>
      </c>
      <c r="L13" s="2">
        <f t="shared" si="2"/>
        <v>88.791637199999997</v>
      </c>
      <c r="M13" s="2">
        <f t="shared" si="5"/>
        <v>566.32799999999997</v>
      </c>
      <c r="N13" s="2"/>
      <c r="O13" s="40"/>
      <c r="P13" s="2">
        <v>6</v>
      </c>
      <c r="Q13" s="2">
        <f t="shared" si="3"/>
        <v>1.9009993887026695</v>
      </c>
    </row>
    <row r="14" spans="1:22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0" t="s">
        <v>17</v>
      </c>
      <c r="P14" s="2">
        <v>1</v>
      </c>
      <c r="Q14" s="2">
        <f t="shared" si="3"/>
        <v>2.0352752694484186</v>
      </c>
    </row>
    <row r="15" spans="1:22" x14ac:dyDescent="0.3">
      <c r="A15" s="2"/>
      <c r="B15" s="35" t="s">
        <v>17</v>
      </c>
      <c r="C15" s="2">
        <v>1</v>
      </c>
      <c r="D15" s="2" t="s">
        <v>65</v>
      </c>
      <c r="E15" s="4">
        <v>118.1</v>
      </c>
      <c r="F15" s="4">
        <v>55358.8</v>
      </c>
      <c r="G15" s="4">
        <v>2359.6999999999998</v>
      </c>
      <c r="H15" s="2">
        <v>6</v>
      </c>
      <c r="I15" s="2">
        <v>2400</v>
      </c>
      <c r="J15" s="2">
        <f t="shared" si="4"/>
        <v>81.551231999999999</v>
      </c>
      <c r="K15" s="2">
        <f t="shared" si="1"/>
        <v>41.373744000000002</v>
      </c>
      <c r="L15" s="2">
        <f t="shared" si="2"/>
        <v>88.791637199999997</v>
      </c>
      <c r="M15" s="2">
        <f t="shared" si="5"/>
        <v>566.32799999999997</v>
      </c>
      <c r="N15" s="2"/>
      <c r="O15" s="40"/>
      <c r="P15" s="2">
        <v>2</v>
      </c>
      <c r="Q15" s="2">
        <f t="shared" si="3"/>
        <v>1.1618440690576393</v>
      </c>
    </row>
    <row r="16" spans="1:22" x14ac:dyDescent="0.3">
      <c r="A16" s="2"/>
      <c r="B16" s="35"/>
      <c r="C16" s="2">
        <v>2</v>
      </c>
      <c r="D16" s="2" t="s">
        <v>65</v>
      </c>
      <c r="E16" s="4">
        <v>118.1</v>
      </c>
      <c r="F16" s="4">
        <v>55358.8</v>
      </c>
      <c r="G16" s="4">
        <v>2359.6999999999998</v>
      </c>
      <c r="H16" s="2">
        <v>6</v>
      </c>
      <c r="I16" s="2">
        <v>2400</v>
      </c>
      <c r="J16" s="2">
        <f t="shared" si="4"/>
        <v>81.551231999999999</v>
      </c>
      <c r="K16" s="2">
        <f t="shared" si="1"/>
        <v>41.373744000000002</v>
      </c>
      <c r="L16" s="2">
        <f t="shared" si="2"/>
        <v>88.791637199999997</v>
      </c>
      <c r="M16" s="2">
        <f t="shared" si="5"/>
        <v>566.32799999999997</v>
      </c>
      <c r="N16" s="2"/>
      <c r="O16" s="40"/>
      <c r="P16" s="2">
        <v>3</v>
      </c>
      <c r="Q16" s="2">
        <f t="shared" si="3"/>
        <v>1.1566541529879504</v>
      </c>
    </row>
    <row r="17" spans="1:17" x14ac:dyDescent="0.3">
      <c r="A17" s="2"/>
      <c r="B17" s="35"/>
      <c r="C17" s="2">
        <v>3</v>
      </c>
      <c r="D17" s="2" t="s">
        <v>65</v>
      </c>
      <c r="E17" s="4">
        <v>118.1</v>
      </c>
      <c r="F17" s="4">
        <v>55358.8</v>
      </c>
      <c r="G17" s="4">
        <v>2359.6999999999998</v>
      </c>
      <c r="H17" s="2">
        <v>6</v>
      </c>
      <c r="I17" s="2">
        <v>2400</v>
      </c>
      <c r="J17" s="2">
        <f t="shared" si="4"/>
        <v>81.551231999999999</v>
      </c>
      <c r="K17" s="2">
        <f t="shared" si="1"/>
        <v>41.373744000000002</v>
      </c>
      <c r="L17" s="2">
        <f t="shared" si="2"/>
        <v>88.791637199999997</v>
      </c>
      <c r="M17" s="2">
        <f t="shared" si="5"/>
        <v>566.32799999999997</v>
      </c>
      <c r="N17" s="2"/>
      <c r="O17" s="40"/>
      <c r="P17" s="2">
        <v>4</v>
      </c>
      <c r="Q17" s="2">
        <f t="shared" si="3"/>
        <v>1.1566541529879504</v>
      </c>
    </row>
    <row r="18" spans="1:17" x14ac:dyDescent="0.3">
      <c r="A18" s="2"/>
      <c r="B18" s="35"/>
      <c r="C18" s="2">
        <v>4</v>
      </c>
      <c r="D18" s="2" t="s">
        <v>65</v>
      </c>
      <c r="E18" s="4">
        <v>118.1</v>
      </c>
      <c r="F18" s="4">
        <v>55358.8</v>
      </c>
      <c r="G18" s="4">
        <v>2359.6999999999998</v>
      </c>
      <c r="H18" s="2">
        <v>6</v>
      </c>
      <c r="I18" s="2">
        <v>2400</v>
      </c>
      <c r="J18" s="2">
        <f t="shared" si="4"/>
        <v>81.551231999999999</v>
      </c>
      <c r="K18" s="2">
        <f t="shared" si="1"/>
        <v>41.373744000000002</v>
      </c>
      <c r="L18" s="2">
        <f t="shared" si="2"/>
        <v>88.791637199999997</v>
      </c>
      <c r="M18" s="2">
        <f t="shared" si="5"/>
        <v>566.32799999999997</v>
      </c>
      <c r="N18" s="2"/>
      <c r="O18" s="40"/>
      <c r="P18" s="2">
        <v>5</v>
      </c>
      <c r="Q18" s="2">
        <f t="shared" si="3"/>
        <v>1.1618440690576393</v>
      </c>
    </row>
    <row r="19" spans="1:17" x14ac:dyDescent="0.3">
      <c r="A19" s="2"/>
      <c r="B19" s="35"/>
      <c r="C19" s="2">
        <v>5</v>
      </c>
      <c r="D19" s="2" t="s">
        <v>65</v>
      </c>
      <c r="E19" s="4">
        <v>118.1</v>
      </c>
      <c r="F19" s="4">
        <v>55358.8</v>
      </c>
      <c r="G19" s="4">
        <v>2359.6999999999998</v>
      </c>
      <c r="H19" s="2">
        <v>6</v>
      </c>
      <c r="I19" s="2">
        <v>2400</v>
      </c>
      <c r="J19" s="2">
        <f t="shared" si="4"/>
        <v>81.551231999999999</v>
      </c>
      <c r="K19" s="2">
        <f t="shared" si="1"/>
        <v>41.373744000000002</v>
      </c>
      <c r="L19" s="2">
        <f t="shared" si="2"/>
        <v>88.791637199999997</v>
      </c>
      <c r="M19" s="2">
        <f t="shared" si="5"/>
        <v>566.32799999999997</v>
      </c>
      <c r="N19" s="2"/>
      <c r="O19" s="40"/>
      <c r="P19" s="2">
        <v>6</v>
      </c>
      <c r="Q19" s="2">
        <f t="shared" si="3"/>
        <v>2.0352752694484186</v>
      </c>
    </row>
    <row r="20" spans="1:17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0" t="s">
        <v>19</v>
      </c>
      <c r="P20" s="2">
        <v>1</v>
      </c>
      <c r="Q20" s="2">
        <f t="shared" si="3"/>
        <v>1.8639774211727294</v>
      </c>
    </row>
    <row r="21" spans="1:17" x14ac:dyDescent="0.3">
      <c r="A21" s="2"/>
      <c r="B21" s="35" t="s">
        <v>19</v>
      </c>
      <c r="C21" s="2">
        <v>1</v>
      </c>
      <c r="D21" s="2" t="s">
        <v>65</v>
      </c>
      <c r="E21" s="4">
        <v>118.1</v>
      </c>
      <c r="F21" s="4">
        <v>55358.8</v>
      </c>
      <c r="G21" s="4">
        <v>2359.6999999999998</v>
      </c>
      <c r="H21" s="2">
        <v>6</v>
      </c>
      <c r="I21" s="2">
        <v>2400</v>
      </c>
      <c r="J21" s="2">
        <f t="shared" si="4"/>
        <v>81.551231999999999</v>
      </c>
      <c r="K21" s="2">
        <f t="shared" si="1"/>
        <v>41.373744000000002</v>
      </c>
      <c r="L21" s="2">
        <f t="shared" si="2"/>
        <v>88.791637199999997</v>
      </c>
      <c r="M21" s="2">
        <f t="shared" si="5"/>
        <v>566.32799999999997</v>
      </c>
      <c r="N21" s="2"/>
      <c r="O21" s="40"/>
      <c r="P21" s="2">
        <v>2</v>
      </c>
      <c r="Q21" s="2">
        <f t="shared" si="3"/>
        <v>1.0491139625341912</v>
      </c>
    </row>
    <row r="22" spans="1:17" x14ac:dyDescent="0.3">
      <c r="A22" s="2"/>
      <c r="B22" s="35"/>
      <c r="C22" s="2">
        <v>2</v>
      </c>
      <c r="D22" s="2" t="s">
        <v>65</v>
      </c>
      <c r="E22" s="4">
        <v>118.1</v>
      </c>
      <c r="F22" s="4">
        <v>55358.8</v>
      </c>
      <c r="G22" s="4">
        <v>2359.6999999999998</v>
      </c>
      <c r="H22" s="2">
        <v>6</v>
      </c>
      <c r="I22" s="2">
        <v>2400</v>
      </c>
      <c r="J22" s="2">
        <f t="shared" si="4"/>
        <v>81.551231999999999</v>
      </c>
      <c r="K22" s="2">
        <f t="shared" si="1"/>
        <v>41.373744000000002</v>
      </c>
      <c r="L22" s="2">
        <f t="shared" si="2"/>
        <v>88.791637199999997</v>
      </c>
      <c r="M22" s="2">
        <f t="shared" si="5"/>
        <v>566.32799999999997</v>
      </c>
      <c r="N22" s="2"/>
      <c r="O22" s="40"/>
      <c r="P22" s="2">
        <v>3</v>
      </c>
      <c r="Q22" s="2">
        <f t="shared" si="3"/>
        <v>1.0451472109529649</v>
      </c>
    </row>
    <row r="23" spans="1:17" x14ac:dyDescent="0.3">
      <c r="A23" s="2"/>
      <c r="B23" s="35"/>
      <c r="C23" s="2">
        <v>3</v>
      </c>
      <c r="D23" s="2" t="s">
        <v>65</v>
      </c>
      <c r="E23" s="4">
        <v>118.1</v>
      </c>
      <c r="F23" s="4">
        <v>55358.8</v>
      </c>
      <c r="G23" s="4">
        <v>2359.6999999999998</v>
      </c>
      <c r="H23" s="2">
        <v>6</v>
      </c>
      <c r="I23" s="2">
        <v>2400</v>
      </c>
      <c r="J23" s="2">
        <f t="shared" si="4"/>
        <v>81.551231999999999</v>
      </c>
      <c r="K23" s="2">
        <f t="shared" si="1"/>
        <v>41.373744000000002</v>
      </c>
      <c r="L23" s="2">
        <f t="shared" si="2"/>
        <v>88.791637199999997</v>
      </c>
      <c r="M23" s="2">
        <f t="shared" si="5"/>
        <v>566.32799999999997</v>
      </c>
      <c r="N23" s="2"/>
      <c r="O23" s="40"/>
      <c r="P23" s="2">
        <v>4</v>
      </c>
      <c r="Q23" s="2">
        <f t="shared" si="3"/>
        <v>1.0451472109529649</v>
      </c>
    </row>
    <row r="24" spans="1:17" x14ac:dyDescent="0.3">
      <c r="A24" s="2"/>
      <c r="B24" s="35"/>
      <c r="C24" s="2">
        <v>4</v>
      </c>
      <c r="D24" s="2" t="s">
        <v>65</v>
      </c>
      <c r="E24" s="4">
        <v>118.1</v>
      </c>
      <c r="F24" s="4">
        <v>55358.8</v>
      </c>
      <c r="G24" s="4">
        <v>2359.6999999999998</v>
      </c>
      <c r="H24" s="2">
        <v>6</v>
      </c>
      <c r="I24" s="2">
        <v>2400</v>
      </c>
      <c r="J24" s="2">
        <f t="shared" si="4"/>
        <v>81.551231999999999</v>
      </c>
      <c r="K24" s="2">
        <f t="shared" si="1"/>
        <v>41.373744000000002</v>
      </c>
      <c r="L24" s="2">
        <f t="shared" si="2"/>
        <v>88.791637199999997</v>
      </c>
      <c r="M24" s="2">
        <f t="shared" si="5"/>
        <v>566.32799999999997</v>
      </c>
      <c r="N24" s="2"/>
      <c r="O24" s="40"/>
      <c r="P24" s="2">
        <v>5</v>
      </c>
      <c r="Q24" s="2">
        <f t="shared" si="3"/>
        <v>1.0491139625341912</v>
      </c>
    </row>
    <row r="25" spans="1:17" x14ac:dyDescent="0.3">
      <c r="A25" s="2"/>
      <c r="B25" s="35"/>
      <c r="C25" s="2">
        <v>5</v>
      </c>
      <c r="D25" s="2" t="s">
        <v>65</v>
      </c>
      <c r="E25" s="4">
        <v>118.1</v>
      </c>
      <c r="F25" s="4">
        <v>55358.8</v>
      </c>
      <c r="G25" s="4">
        <v>2359.6999999999998</v>
      </c>
      <c r="H25" s="2">
        <v>6</v>
      </c>
      <c r="I25" s="2">
        <v>2400</v>
      </c>
      <c r="J25" s="2">
        <f t="shared" si="4"/>
        <v>81.551231999999999</v>
      </c>
      <c r="K25" s="2">
        <f t="shared" si="1"/>
        <v>41.373744000000002</v>
      </c>
      <c r="L25" s="2">
        <f t="shared" si="2"/>
        <v>88.791637199999997</v>
      </c>
      <c r="M25" s="2">
        <f t="shared" si="5"/>
        <v>566.32799999999997</v>
      </c>
      <c r="N25" s="2"/>
      <c r="O25" s="40"/>
      <c r="P25" s="2">
        <v>6</v>
      </c>
      <c r="Q25" s="2">
        <f t="shared" si="3"/>
        <v>1.8639774211727294</v>
      </c>
    </row>
    <row r="26" spans="1:17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0" t="s">
        <v>20</v>
      </c>
      <c r="P26" s="2">
        <v>1</v>
      </c>
      <c r="Q26" s="2">
        <f t="shared" si="3"/>
        <v>1.8878944831421642</v>
      </c>
    </row>
    <row r="27" spans="1:17" x14ac:dyDescent="0.3">
      <c r="A27" s="2"/>
      <c r="B27" s="35" t="s">
        <v>20</v>
      </c>
      <c r="C27" s="2">
        <v>1</v>
      </c>
      <c r="D27" s="2" t="s">
        <v>66</v>
      </c>
      <c r="E27" s="4">
        <v>107.7</v>
      </c>
      <c r="F27" s="4">
        <v>48699.1</v>
      </c>
      <c r="G27" s="4">
        <v>2113.9</v>
      </c>
      <c r="H27" s="2">
        <v>6</v>
      </c>
      <c r="I27" s="2">
        <v>2400</v>
      </c>
      <c r="J27" s="2">
        <f t="shared" si="4"/>
        <v>73.056383999999994</v>
      </c>
      <c r="K27" s="2">
        <f t="shared" si="1"/>
        <v>38.542127999999991</v>
      </c>
      <c r="L27" s="2">
        <f t="shared" ref="L27:L37" si="6">J27+K27*0.16</f>
        <v>79.223124479999996</v>
      </c>
      <c r="M27" s="2">
        <f t="shared" si="5"/>
        <v>507.33600000000001</v>
      </c>
      <c r="N27" s="2"/>
      <c r="O27" s="40"/>
      <c r="P27" s="2">
        <v>2</v>
      </c>
      <c r="Q27" s="2">
        <f t="shared" si="3"/>
        <v>1.047313244110166</v>
      </c>
    </row>
    <row r="28" spans="1:17" x14ac:dyDescent="0.3">
      <c r="A28" s="2"/>
      <c r="B28" s="35"/>
      <c r="C28" s="2">
        <v>2</v>
      </c>
      <c r="D28" s="2" t="s">
        <v>66</v>
      </c>
      <c r="E28" s="4">
        <v>107.7</v>
      </c>
      <c r="F28" s="4">
        <v>48699.1</v>
      </c>
      <c r="G28" s="4">
        <v>2113.9</v>
      </c>
      <c r="H28" s="2">
        <v>6</v>
      </c>
      <c r="I28" s="2">
        <v>2400</v>
      </c>
      <c r="J28" s="2">
        <f t="shared" si="4"/>
        <v>73.056383999999994</v>
      </c>
      <c r="K28" s="2">
        <f t="shared" si="1"/>
        <v>38.542127999999991</v>
      </c>
      <c r="L28" s="2">
        <f t="shared" si="6"/>
        <v>79.223124479999996</v>
      </c>
      <c r="M28" s="2">
        <f t="shared" si="5"/>
        <v>507.33600000000001</v>
      </c>
      <c r="N28" s="2"/>
      <c r="O28" s="40"/>
      <c r="P28" s="2">
        <v>3</v>
      </c>
      <c r="Q28" s="2">
        <f t="shared" si="3"/>
        <v>1.044177974917379</v>
      </c>
    </row>
    <row r="29" spans="1:17" x14ac:dyDescent="0.3">
      <c r="A29" s="2"/>
      <c r="B29" s="35"/>
      <c r="C29" s="2">
        <v>3</v>
      </c>
      <c r="D29" s="2" t="s">
        <v>66</v>
      </c>
      <c r="E29" s="4">
        <v>107.7</v>
      </c>
      <c r="F29" s="4">
        <v>48699.1</v>
      </c>
      <c r="G29" s="4">
        <v>2113.9</v>
      </c>
      <c r="H29" s="2">
        <v>6</v>
      </c>
      <c r="I29" s="2">
        <v>2400</v>
      </c>
      <c r="J29" s="2">
        <f t="shared" si="4"/>
        <v>73.056383999999994</v>
      </c>
      <c r="K29" s="2">
        <f t="shared" si="1"/>
        <v>38.542127999999991</v>
      </c>
      <c r="L29" s="2">
        <f t="shared" si="6"/>
        <v>79.223124479999996</v>
      </c>
      <c r="M29" s="2">
        <f t="shared" si="5"/>
        <v>507.33600000000001</v>
      </c>
      <c r="N29" s="2"/>
      <c r="O29" s="40"/>
      <c r="P29" s="2">
        <v>4</v>
      </c>
      <c r="Q29" s="2">
        <f t="shared" si="3"/>
        <v>1.044177974917379</v>
      </c>
    </row>
    <row r="30" spans="1:17" x14ac:dyDescent="0.3">
      <c r="A30" s="2"/>
      <c r="B30" s="35"/>
      <c r="C30" s="2">
        <v>4</v>
      </c>
      <c r="D30" s="2" t="s">
        <v>66</v>
      </c>
      <c r="E30" s="4">
        <v>107.7</v>
      </c>
      <c r="F30" s="4">
        <v>48699.1</v>
      </c>
      <c r="G30" s="4">
        <v>2113.9</v>
      </c>
      <c r="H30" s="2">
        <v>6</v>
      </c>
      <c r="I30" s="2">
        <v>2400</v>
      </c>
      <c r="J30" s="2">
        <f t="shared" si="4"/>
        <v>73.056383999999994</v>
      </c>
      <c r="K30" s="2">
        <f t="shared" si="1"/>
        <v>38.542127999999991</v>
      </c>
      <c r="L30" s="2">
        <f t="shared" si="6"/>
        <v>79.223124479999996</v>
      </c>
      <c r="M30" s="2">
        <f t="shared" si="5"/>
        <v>507.33600000000001</v>
      </c>
      <c r="N30" s="2"/>
      <c r="O30" s="40"/>
      <c r="P30" s="2">
        <v>5</v>
      </c>
      <c r="Q30" s="2">
        <f t="shared" si="3"/>
        <v>1.047313244110166</v>
      </c>
    </row>
    <row r="31" spans="1:17" x14ac:dyDescent="0.3">
      <c r="A31" s="2"/>
      <c r="B31" s="35"/>
      <c r="C31" s="2">
        <v>5</v>
      </c>
      <c r="D31" s="2" t="s">
        <v>66</v>
      </c>
      <c r="E31" s="4">
        <v>107.7</v>
      </c>
      <c r="F31" s="4">
        <v>48699.1</v>
      </c>
      <c r="G31" s="4">
        <v>2113.9</v>
      </c>
      <c r="H31" s="2">
        <v>6</v>
      </c>
      <c r="I31" s="2">
        <v>2400</v>
      </c>
      <c r="J31" s="2">
        <f t="shared" si="4"/>
        <v>73.056383999999994</v>
      </c>
      <c r="K31" s="2">
        <f t="shared" si="1"/>
        <v>38.542127999999991</v>
      </c>
      <c r="L31" s="2">
        <f t="shared" si="6"/>
        <v>79.223124479999996</v>
      </c>
      <c r="M31" s="2">
        <f t="shared" si="5"/>
        <v>507.33600000000001</v>
      </c>
      <c r="N31" s="2"/>
      <c r="O31" s="40"/>
      <c r="P31" s="2">
        <v>6</v>
      </c>
      <c r="Q31" s="2">
        <f t="shared" si="3"/>
        <v>1.8878944831421642</v>
      </c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0" t="s">
        <v>22</v>
      </c>
      <c r="P32" s="2">
        <v>1</v>
      </c>
      <c r="Q32" s="2">
        <f t="shared" si="3"/>
        <v>2.0190378300709315</v>
      </c>
    </row>
    <row r="33" spans="1:17" x14ac:dyDescent="0.3">
      <c r="A33" s="2"/>
      <c r="B33" s="35" t="s">
        <v>22</v>
      </c>
      <c r="C33" s="2">
        <v>1</v>
      </c>
      <c r="D33" s="2" t="s">
        <v>66</v>
      </c>
      <c r="E33" s="4">
        <v>107.7</v>
      </c>
      <c r="F33" s="4">
        <v>48699.1</v>
      </c>
      <c r="G33" s="4">
        <v>2113.9</v>
      </c>
      <c r="H33" s="2">
        <v>6</v>
      </c>
      <c r="I33" s="2">
        <v>2400</v>
      </c>
      <c r="J33" s="2">
        <f t="shared" si="4"/>
        <v>73.056383999999994</v>
      </c>
      <c r="K33" s="2">
        <f t="shared" si="1"/>
        <v>38.542127999999991</v>
      </c>
      <c r="L33" s="2">
        <f t="shared" si="6"/>
        <v>79.223124479999996</v>
      </c>
      <c r="M33" s="2">
        <f t="shared" si="5"/>
        <v>507.33600000000001</v>
      </c>
      <c r="N33" s="2"/>
      <c r="O33" s="40"/>
      <c r="P33" s="2">
        <v>2</v>
      </c>
      <c r="Q33" s="2">
        <f t="shared" si="3"/>
        <v>1.0928840889555695</v>
      </c>
    </row>
    <row r="34" spans="1:17" x14ac:dyDescent="0.3">
      <c r="A34" s="2"/>
      <c r="B34" s="35"/>
      <c r="C34" s="2">
        <v>2</v>
      </c>
      <c r="D34" s="2" t="s">
        <v>66</v>
      </c>
      <c r="E34" s="4">
        <v>107.7</v>
      </c>
      <c r="F34" s="4">
        <v>48699.1</v>
      </c>
      <c r="G34" s="4">
        <v>2113.9</v>
      </c>
      <c r="H34" s="2">
        <v>6</v>
      </c>
      <c r="I34" s="2">
        <v>2400</v>
      </c>
      <c r="J34" s="2">
        <f t="shared" si="4"/>
        <v>73.056383999999994</v>
      </c>
      <c r="K34" s="2">
        <f t="shared" si="1"/>
        <v>38.542127999999991</v>
      </c>
      <c r="L34" s="2">
        <f t="shared" si="6"/>
        <v>79.223124479999996</v>
      </c>
      <c r="M34" s="2">
        <f t="shared" si="5"/>
        <v>507.33600000000001</v>
      </c>
      <c r="N34" s="2"/>
      <c r="O34" s="40"/>
      <c r="P34" s="2">
        <v>3</v>
      </c>
      <c r="Q34" s="2">
        <f t="shared" si="3"/>
        <v>1.0906413078958324</v>
      </c>
    </row>
    <row r="35" spans="1:17" x14ac:dyDescent="0.3">
      <c r="A35" s="2"/>
      <c r="B35" s="35"/>
      <c r="C35" s="2">
        <v>3</v>
      </c>
      <c r="D35" s="2" t="s">
        <v>66</v>
      </c>
      <c r="E35" s="4">
        <v>107.7</v>
      </c>
      <c r="F35" s="4">
        <v>48699.1</v>
      </c>
      <c r="G35" s="4">
        <v>2113.9</v>
      </c>
      <c r="H35" s="2">
        <v>6</v>
      </c>
      <c r="I35" s="2">
        <v>2400</v>
      </c>
      <c r="J35" s="2">
        <f t="shared" si="4"/>
        <v>73.056383999999994</v>
      </c>
      <c r="K35" s="2">
        <f t="shared" si="1"/>
        <v>38.542127999999991</v>
      </c>
      <c r="L35" s="2">
        <f t="shared" si="6"/>
        <v>79.223124479999996</v>
      </c>
      <c r="M35" s="2">
        <f t="shared" si="5"/>
        <v>507.33600000000001</v>
      </c>
      <c r="N35" s="2"/>
      <c r="O35" s="40"/>
      <c r="P35" s="2">
        <v>4</v>
      </c>
      <c r="Q35" s="2">
        <f t="shared" si="3"/>
        <v>1.0906413078958324</v>
      </c>
    </row>
    <row r="36" spans="1:17" x14ac:dyDescent="0.3">
      <c r="A36" s="2"/>
      <c r="B36" s="35"/>
      <c r="C36" s="2">
        <v>4</v>
      </c>
      <c r="D36" s="2" t="s">
        <v>66</v>
      </c>
      <c r="E36" s="4">
        <v>107.7</v>
      </c>
      <c r="F36" s="4">
        <v>48699.1</v>
      </c>
      <c r="G36" s="4">
        <v>2113.9</v>
      </c>
      <c r="H36" s="2">
        <v>6</v>
      </c>
      <c r="I36" s="2">
        <v>2400</v>
      </c>
      <c r="J36" s="2">
        <f t="shared" si="4"/>
        <v>73.056383999999994</v>
      </c>
      <c r="K36" s="2">
        <f t="shared" si="1"/>
        <v>38.542127999999991</v>
      </c>
      <c r="L36" s="2">
        <f t="shared" si="6"/>
        <v>79.223124479999996</v>
      </c>
      <c r="M36" s="2">
        <f t="shared" si="5"/>
        <v>507.33600000000001</v>
      </c>
      <c r="N36" s="2"/>
      <c r="O36" s="40"/>
      <c r="P36" s="2">
        <v>5</v>
      </c>
      <c r="Q36" s="2">
        <f t="shared" si="3"/>
        <v>1.0928840889555695</v>
      </c>
    </row>
    <row r="37" spans="1:17" x14ac:dyDescent="0.3">
      <c r="A37" s="2"/>
      <c r="B37" s="35"/>
      <c r="C37" s="2">
        <v>5</v>
      </c>
      <c r="D37" s="2" t="s">
        <v>66</v>
      </c>
      <c r="E37" s="4">
        <v>107.7</v>
      </c>
      <c r="F37" s="4">
        <v>48699.1</v>
      </c>
      <c r="G37" s="4">
        <v>2113.9</v>
      </c>
      <c r="H37" s="2">
        <v>6</v>
      </c>
      <c r="I37" s="2">
        <v>2400</v>
      </c>
      <c r="J37" s="2">
        <f t="shared" si="4"/>
        <v>73.056383999999994</v>
      </c>
      <c r="K37" s="2">
        <f t="shared" si="1"/>
        <v>38.542127999999991</v>
      </c>
      <c r="L37" s="2">
        <f t="shared" si="6"/>
        <v>79.223124479999996</v>
      </c>
      <c r="M37" s="2">
        <f t="shared" si="5"/>
        <v>507.33600000000001</v>
      </c>
      <c r="N37" s="2"/>
      <c r="O37" s="40"/>
      <c r="P37" s="2">
        <v>6</v>
      </c>
      <c r="Q37" s="2">
        <f t="shared" si="3"/>
        <v>2.0190378300709315</v>
      </c>
    </row>
    <row r="38" spans="1:1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0" t="s">
        <v>36</v>
      </c>
      <c r="P38" s="2">
        <v>1</v>
      </c>
      <c r="Q38" s="2">
        <f t="shared" si="3"/>
        <v>2.1796815481036185</v>
      </c>
    </row>
    <row r="39" spans="1:17" x14ac:dyDescent="0.3">
      <c r="A39" s="2"/>
      <c r="B39" s="35" t="s">
        <v>36</v>
      </c>
      <c r="C39" s="2">
        <v>1</v>
      </c>
      <c r="D39" s="2" t="s">
        <v>66</v>
      </c>
      <c r="E39" s="4">
        <v>107.7</v>
      </c>
      <c r="F39" s="4">
        <v>48699.1</v>
      </c>
      <c r="G39" s="4">
        <v>2113.9</v>
      </c>
      <c r="H39" s="2">
        <v>6</v>
      </c>
      <c r="I39" s="2">
        <v>2400</v>
      </c>
      <c r="J39" s="2">
        <f t="shared" si="4"/>
        <v>73.056383999999994</v>
      </c>
      <c r="K39" s="2">
        <f t="shared" si="1"/>
        <v>38.542127999999991</v>
      </c>
      <c r="L39" s="2">
        <f t="shared" ref="L39:L67" si="7">J39+K39*0.13</f>
        <v>78.066860639999987</v>
      </c>
      <c r="M39" s="2">
        <f t="shared" si="5"/>
        <v>507.33600000000001</v>
      </c>
      <c r="N39" s="2"/>
      <c r="O39" s="40"/>
      <c r="P39" s="2">
        <v>2</v>
      </c>
      <c r="Q39" s="2">
        <f t="shared" si="3"/>
        <v>1.1555905624658804</v>
      </c>
    </row>
    <row r="40" spans="1:17" x14ac:dyDescent="0.3">
      <c r="A40" s="2"/>
      <c r="B40" s="35"/>
      <c r="C40" s="2">
        <v>2</v>
      </c>
      <c r="D40" s="2" t="s">
        <v>66</v>
      </c>
      <c r="E40" s="4">
        <v>107.7</v>
      </c>
      <c r="F40" s="4">
        <v>48699.1</v>
      </c>
      <c r="G40" s="4">
        <v>2113.9</v>
      </c>
      <c r="H40" s="2">
        <v>6</v>
      </c>
      <c r="I40" s="2">
        <v>2400</v>
      </c>
      <c r="J40" s="2">
        <f t="shared" si="4"/>
        <v>73.056383999999994</v>
      </c>
      <c r="K40" s="2">
        <f t="shared" si="1"/>
        <v>38.542127999999991</v>
      </c>
      <c r="L40" s="2">
        <f t="shared" si="7"/>
        <v>78.066860639999987</v>
      </c>
      <c r="M40" s="2">
        <f t="shared" si="5"/>
        <v>507.33600000000001</v>
      </c>
      <c r="N40" s="2"/>
      <c r="O40" s="40"/>
      <c r="P40" s="2">
        <v>3</v>
      </c>
      <c r="Q40" s="2">
        <f t="shared" si="3"/>
        <v>1.1539035072870407</v>
      </c>
    </row>
    <row r="41" spans="1:17" x14ac:dyDescent="0.3">
      <c r="A41" s="2"/>
      <c r="B41" s="35"/>
      <c r="C41" s="2">
        <v>3</v>
      </c>
      <c r="D41" s="2" t="s">
        <v>66</v>
      </c>
      <c r="E41" s="4">
        <v>107.7</v>
      </c>
      <c r="F41" s="4">
        <v>48699.1</v>
      </c>
      <c r="G41" s="4">
        <v>2113.9</v>
      </c>
      <c r="H41" s="2">
        <v>6</v>
      </c>
      <c r="I41" s="2">
        <v>2400</v>
      </c>
      <c r="J41" s="2">
        <f t="shared" si="4"/>
        <v>73.056383999999994</v>
      </c>
      <c r="K41" s="2">
        <f t="shared" si="1"/>
        <v>38.542127999999991</v>
      </c>
      <c r="L41" s="2">
        <f t="shared" si="7"/>
        <v>78.066860639999987</v>
      </c>
      <c r="M41" s="2">
        <f t="shared" si="5"/>
        <v>507.33600000000001</v>
      </c>
      <c r="N41" s="2"/>
      <c r="O41" s="40"/>
      <c r="P41" s="2">
        <v>4</v>
      </c>
      <c r="Q41" s="2">
        <f t="shared" si="3"/>
        <v>1.1539035072870407</v>
      </c>
    </row>
    <row r="42" spans="1:17" x14ac:dyDescent="0.3">
      <c r="A42" s="2"/>
      <c r="B42" s="35"/>
      <c r="C42" s="2">
        <v>4</v>
      </c>
      <c r="D42" s="2" t="s">
        <v>66</v>
      </c>
      <c r="E42" s="4">
        <v>107.7</v>
      </c>
      <c r="F42" s="4">
        <v>48699.1</v>
      </c>
      <c r="G42" s="4">
        <v>2113.9</v>
      </c>
      <c r="H42" s="2">
        <v>6</v>
      </c>
      <c r="I42" s="2">
        <v>2400</v>
      </c>
      <c r="J42" s="2">
        <f t="shared" si="4"/>
        <v>73.056383999999994</v>
      </c>
      <c r="K42" s="2">
        <f t="shared" si="1"/>
        <v>38.542127999999991</v>
      </c>
      <c r="L42" s="2">
        <f t="shared" si="7"/>
        <v>78.066860639999987</v>
      </c>
      <c r="M42" s="2">
        <f t="shared" si="5"/>
        <v>507.33600000000001</v>
      </c>
      <c r="N42" s="2"/>
      <c r="O42" s="40"/>
      <c r="P42" s="2">
        <v>5</v>
      </c>
      <c r="Q42" s="2">
        <f t="shared" si="3"/>
        <v>1.1555905624658804</v>
      </c>
    </row>
    <row r="43" spans="1:17" x14ac:dyDescent="0.3">
      <c r="A43" s="2"/>
      <c r="B43" s="35"/>
      <c r="C43" s="2">
        <v>5</v>
      </c>
      <c r="D43" s="2" t="s">
        <v>66</v>
      </c>
      <c r="E43" s="4">
        <v>107.7</v>
      </c>
      <c r="F43" s="4">
        <v>48699.1</v>
      </c>
      <c r="G43" s="4">
        <v>2113.9</v>
      </c>
      <c r="H43" s="2">
        <v>6</v>
      </c>
      <c r="I43" s="2">
        <v>2400</v>
      </c>
      <c r="J43" s="2">
        <f t="shared" si="4"/>
        <v>73.056383999999994</v>
      </c>
      <c r="K43" s="2">
        <f t="shared" si="1"/>
        <v>38.542127999999991</v>
      </c>
      <c r="L43" s="2">
        <f t="shared" si="7"/>
        <v>78.066860639999987</v>
      </c>
      <c r="M43" s="2">
        <f t="shared" si="5"/>
        <v>507.33600000000001</v>
      </c>
      <c r="N43" s="2"/>
      <c r="O43" s="40"/>
      <c r="P43" s="2">
        <v>6</v>
      </c>
      <c r="Q43" s="2">
        <f t="shared" si="3"/>
        <v>2.1796815481036185</v>
      </c>
    </row>
    <row r="44" spans="1:1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40" t="s">
        <v>37</v>
      </c>
      <c r="P44" s="2">
        <v>1</v>
      </c>
      <c r="Q44" s="2">
        <f t="shared" si="3"/>
        <v>2.1292123788973591</v>
      </c>
    </row>
    <row r="45" spans="1:17" x14ac:dyDescent="0.3">
      <c r="A45" s="2"/>
      <c r="B45" s="35" t="s">
        <v>37</v>
      </c>
      <c r="C45" s="2">
        <v>1</v>
      </c>
      <c r="D45" s="2" t="s">
        <v>66</v>
      </c>
      <c r="E45" s="4">
        <v>107.7</v>
      </c>
      <c r="F45" s="4">
        <v>48699.1</v>
      </c>
      <c r="G45" s="4">
        <v>2113.9</v>
      </c>
      <c r="H45" s="2">
        <v>6</v>
      </c>
      <c r="I45" s="2">
        <v>2400</v>
      </c>
      <c r="J45" s="2">
        <f t="shared" si="4"/>
        <v>73.056383999999994</v>
      </c>
      <c r="K45" s="2">
        <f t="shared" si="1"/>
        <v>38.542127999999991</v>
      </c>
      <c r="L45" s="2">
        <f t="shared" si="7"/>
        <v>78.066860639999987</v>
      </c>
      <c r="M45" s="2">
        <f t="shared" si="5"/>
        <v>507.33600000000001</v>
      </c>
      <c r="N45" s="2"/>
      <c r="O45" s="40"/>
      <c r="P45" s="2">
        <v>2</v>
      </c>
      <c r="Q45" s="2">
        <f t="shared" si="3"/>
        <v>1.1117992646012624</v>
      </c>
    </row>
    <row r="46" spans="1:17" x14ac:dyDescent="0.3">
      <c r="A46" s="2"/>
      <c r="B46" s="35"/>
      <c r="C46" s="2">
        <v>2</v>
      </c>
      <c r="D46" s="2" t="s">
        <v>66</v>
      </c>
      <c r="E46" s="4">
        <v>107.7</v>
      </c>
      <c r="F46" s="4">
        <v>48699.1</v>
      </c>
      <c r="G46" s="4">
        <v>2113.9</v>
      </c>
      <c r="H46" s="2">
        <v>6</v>
      </c>
      <c r="I46" s="2">
        <v>2400</v>
      </c>
      <c r="J46" s="2">
        <f t="shared" si="4"/>
        <v>73.056383999999994</v>
      </c>
      <c r="K46" s="2">
        <f t="shared" si="1"/>
        <v>38.542127999999991</v>
      </c>
      <c r="L46" s="2">
        <f t="shared" si="7"/>
        <v>78.066860639999987</v>
      </c>
      <c r="M46" s="2">
        <f t="shared" si="5"/>
        <v>507.33600000000001</v>
      </c>
      <c r="N46" s="2"/>
      <c r="O46" s="40"/>
      <c r="P46" s="2">
        <v>3</v>
      </c>
      <c r="Q46" s="2">
        <f t="shared" si="3"/>
        <v>1.1106034813699417</v>
      </c>
    </row>
    <row r="47" spans="1:17" x14ac:dyDescent="0.3">
      <c r="A47" s="2"/>
      <c r="B47" s="35"/>
      <c r="C47" s="2">
        <v>3</v>
      </c>
      <c r="D47" s="2" t="s">
        <v>66</v>
      </c>
      <c r="E47" s="4">
        <v>107.7</v>
      </c>
      <c r="F47" s="4">
        <v>48699.1</v>
      </c>
      <c r="G47" s="4">
        <v>2113.9</v>
      </c>
      <c r="H47" s="2">
        <v>6</v>
      </c>
      <c r="I47" s="2">
        <v>2400</v>
      </c>
      <c r="J47" s="2">
        <f t="shared" si="4"/>
        <v>73.056383999999994</v>
      </c>
      <c r="K47" s="2">
        <f t="shared" si="1"/>
        <v>38.542127999999991</v>
      </c>
      <c r="L47" s="2">
        <f t="shared" si="7"/>
        <v>78.066860639999987</v>
      </c>
      <c r="M47" s="2">
        <f t="shared" si="5"/>
        <v>507.33600000000001</v>
      </c>
      <c r="N47" s="2"/>
      <c r="O47" s="40"/>
      <c r="P47" s="2">
        <v>4</v>
      </c>
      <c r="Q47" s="2">
        <f t="shared" si="3"/>
        <v>1.1106034813699417</v>
      </c>
    </row>
    <row r="48" spans="1:17" x14ac:dyDescent="0.3">
      <c r="A48" s="2"/>
      <c r="B48" s="35"/>
      <c r="C48" s="2">
        <v>4</v>
      </c>
      <c r="D48" s="2" t="s">
        <v>66</v>
      </c>
      <c r="E48" s="4">
        <v>107.7</v>
      </c>
      <c r="F48" s="4">
        <v>48699.1</v>
      </c>
      <c r="G48" s="4">
        <v>2113.9</v>
      </c>
      <c r="H48" s="2">
        <v>6</v>
      </c>
      <c r="I48" s="2">
        <v>2400</v>
      </c>
      <c r="J48" s="2">
        <f t="shared" si="4"/>
        <v>73.056383999999994</v>
      </c>
      <c r="K48" s="2">
        <f t="shared" si="1"/>
        <v>38.542127999999991</v>
      </c>
      <c r="L48" s="2">
        <f t="shared" si="7"/>
        <v>78.066860639999987</v>
      </c>
      <c r="M48" s="2">
        <f t="shared" si="5"/>
        <v>507.33600000000001</v>
      </c>
      <c r="N48" s="2"/>
      <c r="O48" s="40"/>
      <c r="P48" s="2">
        <v>5</v>
      </c>
      <c r="Q48" s="2">
        <f t="shared" si="3"/>
        <v>1.1117992646012624</v>
      </c>
    </row>
    <row r="49" spans="1:17" x14ac:dyDescent="0.3">
      <c r="A49" s="2"/>
      <c r="B49" s="35"/>
      <c r="C49" s="2">
        <v>5</v>
      </c>
      <c r="D49" s="2" t="s">
        <v>66</v>
      </c>
      <c r="E49" s="4">
        <v>107.7</v>
      </c>
      <c r="F49" s="4">
        <v>48699.1</v>
      </c>
      <c r="G49" s="4">
        <v>2113.9</v>
      </c>
      <c r="H49" s="2">
        <v>6</v>
      </c>
      <c r="I49" s="2">
        <v>2400</v>
      </c>
      <c r="J49" s="2">
        <f t="shared" si="4"/>
        <v>73.056383999999994</v>
      </c>
      <c r="K49" s="2">
        <f t="shared" si="1"/>
        <v>38.542127999999991</v>
      </c>
      <c r="L49" s="2">
        <f t="shared" si="7"/>
        <v>78.066860639999987</v>
      </c>
      <c r="M49" s="2">
        <f t="shared" si="5"/>
        <v>507.33600000000001</v>
      </c>
      <c r="N49" s="2"/>
      <c r="O49" s="40"/>
      <c r="P49" s="2">
        <v>6</v>
      </c>
      <c r="Q49" s="2">
        <f t="shared" si="3"/>
        <v>2.1292123788973591</v>
      </c>
    </row>
    <row r="50" spans="1:17" x14ac:dyDescent="0.3">
      <c r="A50" s="2"/>
      <c r="B50" s="2"/>
      <c r="C50" s="2"/>
      <c r="D50" s="2"/>
      <c r="E50" s="4"/>
      <c r="F50" s="4"/>
      <c r="G50" s="4"/>
      <c r="H50" s="2"/>
      <c r="I50" s="2"/>
      <c r="J50" s="2"/>
      <c r="K50" s="2"/>
      <c r="L50" s="2"/>
      <c r="M50" s="2"/>
      <c r="N50" s="2"/>
      <c r="O50" s="40" t="s">
        <v>38</v>
      </c>
      <c r="P50" s="2">
        <v>1</v>
      </c>
      <c r="Q50" s="2">
        <f t="shared" si="3"/>
        <v>2.1197164310372103</v>
      </c>
    </row>
    <row r="51" spans="1:17" x14ac:dyDescent="0.3">
      <c r="A51" s="2"/>
      <c r="B51" s="35" t="s">
        <v>38</v>
      </c>
      <c r="C51" s="2">
        <v>1</v>
      </c>
      <c r="D51" s="2" t="s">
        <v>59</v>
      </c>
      <c r="E51" s="4">
        <v>104.5</v>
      </c>
      <c r="F51" s="4">
        <v>47450.400000000001</v>
      </c>
      <c r="G51" s="4">
        <v>2064.8000000000002</v>
      </c>
      <c r="H51" s="2">
        <v>6</v>
      </c>
      <c r="I51" s="2">
        <v>2400</v>
      </c>
      <c r="J51" s="2">
        <f t="shared" si="4"/>
        <v>71.359487999999999</v>
      </c>
      <c r="K51" s="2">
        <f t="shared" si="1"/>
        <v>37.976495999999997</v>
      </c>
      <c r="L51" s="2">
        <f t="shared" si="7"/>
        <v>76.296432479999993</v>
      </c>
      <c r="M51" s="2">
        <f t="shared" si="5"/>
        <v>495.55200000000002</v>
      </c>
      <c r="N51" s="2"/>
      <c r="O51" s="40"/>
      <c r="P51" s="2">
        <v>2</v>
      </c>
      <c r="Q51" s="2">
        <f t="shared" si="3"/>
        <v>1.0911628434482743</v>
      </c>
    </row>
    <row r="52" spans="1:17" x14ac:dyDescent="0.3">
      <c r="A52" s="2"/>
      <c r="B52" s="35"/>
      <c r="C52" s="2">
        <v>2</v>
      </c>
      <c r="D52" s="2" t="s">
        <v>59</v>
      </c>
      <c r="E52" s="4">
        <v>104.5</v>
      </c>
      <c r="F52" s="4">
        <v>47450.400000000001</v>
      </c>
      <c r="G52" s="4">
        <v>2064.8000000000002</v>
      </c>
      <c r="H52" s="2">
        <v>6</v>
      </c>
      <c r="I52" s="2">
        <v>2400</v>
      </c>
      <c r="J52" s="2">
        <f t="shared" si="4"/>
        <v>71.359487999999999</v>
      </c>
      <c r="K52" s="2">
        <f t="shared" si="1"/>
        <v>37.976495999999997</v>
      </c>
      <c r="L52" s="2">
        <f t="shared" si="7"/>
        <v>76.296432479999993</v>
      </c>
      <c r="M52" s="2">
        <f t="shared" si="5"/>
        <v>495.55200000000002</v>
      </c>
      <c r="N52" s="2"/>
      <c r="O52" s="40"/>
      <c r="P52" s="2">
        <v>3</v>
      </c>
      <c r="Q52" s="2">
        <f t="shared" si="3"/>
        <v>1.0905280516122116</v>
      </c>
    </row>
    <row r="53" spans="1:17" x14ac:dyDescent="0.3">
      <c r="A53" s="2"/>
      <c r="B53" s="35"/>
      <c r="C53" s="2">
        <v>3</v>
      </c>
      <c r="D53" s="2" t="s">
        <v>59</v>
      </c>
      <c r="E53" s="4">
        <v>104.5</v>
      </c>
      <c r="F53" s="4">
        <v>47450.400000000001</v>
      </c>
      <c r="G53" s="4">
        <v>2064.8000000000002</v>
      </c>
      <c r="H53" s="2">
        <v>6</v>
      </c>
      <c r="I53" s="2">
        <v>2400</v>
      </c>
      <c r="J53" s="2">
        <f t="shared" si="4"/>
        <v>71.359487999999999</v>
      </c>
      <c r="K53" s="2">
        <f t="shared" si="1"/>
        <v>37.976495999999997</v>
      </c>
      <c r="L53" s="2">
        <f t="shared" si="7"/>
        <v>76.296432479999993</v>
      </c>
      <c r="M53" s="2">
        <f t="shared" si="5"/>
        <v>495.55200000000002</v>
      </c>
      <c r="N53" s="2"/>
      <c r="O53" s="40"/>
      <c r="P53" s="2">
        <v>4</v>
      </c>
      <c r="Q53" s="2">
        <f t="shared" si="3"/>
        <v>1.0905280516122116</v>
      </c>
    </row>
    <row r="54" spans="1:17" x14ac:dyDescent="0.3">
      <c r="A54" s="2"/>
      <c r="B54" s="35"/>
      <c r="C54" s="2">
        <v>4</v>
      </c>
      <c r="D54" s="2" t="s">
        <v>59</v>
      </c>
      <c r="E54" s="4">
        <v>104.5</v>
      </c>
      <c r="F54" s="4">
        <v>47450.400000000001</v>
      </c>
      <c r="G54" s="4">
        <v>2064.8000000000002</v>
      </c>
      <c r="H54" s="2">
        <v>6</v>
      </c>
      <c r="I54" s="2">
        <v>2400</v>
      </c>
      <c r="J54" s="2">
        <f t="shared" si="4"/>
        <v>71.359487999999999</v>
      </c>
      <c r="K54" s="2">
        <f t="shared" si="1"/>
        <v>37.976495999999997</v>
      </c>
      <c r="L54" s="2">
        <f t="shared" si="7"/>
        <v>76.296432479999993</v>
      </c>
      <c r="M54" s="2">
        <f t="shared" si="5"/>
        <v>495.55200000000002</v>
      </c>
      <c r="N54" s="2"/>
      <c r="O54" s="40"/>
      <c r="P54" s="2">
        <v>5</v>
      </c>
      <c r="Q54" s="2">
        <f t="shared" si="3"/>
        <v>1.0911628434482743</v>
      </c>
    </row>
    <row r="55" spans="1:17" x14ac:dyDescent="0.3">
      <c r="A55" s="2"/>
      <c r="B55" s="35"/>
      <c r="C55" s="2">
        <v>5</v>
      </c>
      <c r="D55" s="2" t="s">
        <v>59</v>
      </c>
      <c r="E55" s="4">
        <v>104.5</v>
      </c>
      <c r="F55" s="4">
        <v>47450.400000000001</v>
      </c>
      <c r="G55" s="4">
        <v>2064.8000000000002</v>
      </c>
      <c r="H55" s="2">
        <v>6</v>
      </c>
      <c r="I55" s="2">
        <v>2400</v>
      </c>
      <c r="J55" s="2">
        <f t="shared" si="4"/>
        <v>71.359487999999999</v>
      </c>
      <c r="K55" s="2">
        <f t="shared" si="1"/>
        <v>37.976495999999997</v>
      </c>
      <c r="L55" s="2">
        <f t="shared" si="7"/>
        <v>76.296432479999993</v>
      </c>
      <c r="M55" s="2">
        <f t="shared" si="5"/>
        <v>495.55200000000002</v>
      </c>
      <c r="N55" s="2"/>
      <c r="O55" s="40"/>
      <c r="P55" s="2">
        <v>6</v>
      </c>
      <c r="Q55" s="2">
        <f t="shared" si="3"/>
        <v>2.1197164310372103</v>
      </c>
    </row>
    <row r="56" spans="1:17" x14ac:dyDescent="0.3">
      <c r="A56" s="2"/>
      <c r="B56" s="2"/>
      <c r="C56" s="2"/>
      <c r="D56" s="2"/>
      <c r="E56" s="4"/>
      <c r="F56" s="4"/>
      <c r="G56" s="4"/>
      <c r="H56" s="2"/>
      <c r="I56" s="2"/>
      <c r="J56" s="2"/>
      <c r="K56" s="2"/>
      <c r="L56" s="2"/>
      <c r="M56" s="2"/>
      <c r="N56" s="2"/>
      <c r="O56" s="40" t="s">
        <v>45</v>
      </c>
      <c r="P56" s="2">
        <v>1</v>
      </c>
      <c r="Q56" s="2">
        <f t="shared" si="3"/>
        <v>2.2359471918367695</v>
      </c>
    </row>
    <row r="57" spans="1:17" x14ac:dyDescent="0.3">
      <c r="B57" s="40" t="s">
        <v>45</v>
      </c>
      <c r="C57" s="2">
        <v>1</v>
      </c>
      <c r="D57" s="2" t="s">
        <v>59</v>
      </c>
      <c r="E57" s="4">
        <v>104.5</v>
      </c>
      <c r="F57" s="4">
        <v>47450.400000000001</v>
      </c>
      <c r="G57" s="4">
        <v>2064.8000000000002</v>
      </c>
      <c r="H57" s="2">
        <v>6</v>
      </c>
      <c r="I57" s="2">
        <v>2400</v>
      </c>
      <c r="J57" s="2">
        <f t="shared" si="4"/>
        <v>71.359487999999999</v>
      </c>
      <c r="K57" s="2">
        <f t="shared" si="1"/>
        <v>37.976495999999997</v>
      </c>
      <c r="L57" s="2">
        <f t="shared" si="7"/>
        <v>76.296432479999993</v>
      </c>
      <c r="M57" s="2">
        <f t="shared" si="5"/>
        <v>495.55200000000002</v>
      </c>
      <c r="N57" s="2"/>
      <c r="O57" s="40"/>
      <c r="P57" s="2">
        <v>2</v>
      </c>
      <c r="Q57" s="2">
        <f t="shared" si="3"/>
        <v>1.1357642944528674</v>
      </c>
    </row>
    <row r="58" spans="1:17" x14ac:dyDescent="0.3">
      <c r="A58" s="2"/>
      <c r="B58" s="40"/>
      <c r="C58" s="2">
        <v>2</v>
      </c>
      <c r="D58" s="2" t="s">
        <v>59</v>
      </c>
      <c r="E58" s="4">
        <v>104.5</v>
      </c>
      <c r="F58" s="4">
        <v>47450.400000000001</v>
      </c>
      <c r="G58" s="4">
        <v>2064.8000000000002</v>
      </c>
      <c r="H58" s="2">
        <v>6</v>
      </c>
      <c r="I58" s="2">
        <v>2400</v>
      </c>
      <c r="J58" s="2">
        <f t="shared" si="4"/>
        <v>71.359487999999999</v>
      </c>
      <c r="K58" s="2">
        <f t="shared" si="1"/>
        <v>37.976495999999997</v>
      </c>
      <c r="L58" s="2">
        <f t="shared" si="7"/>
        <v>76.296432479999993</v>
      </c>
      <c r="M58" s="2">
        <f t="shared" si="5"/>
        <v>495.55200000000002</v>
      </c>
      <c r="N58" s="2"/>
      <c r="O58" s="40"/>
      <c r="P58" s="2">
        <v>3</v>
      </c>
      <c r="Q58" s="2">
        <f t="shared" si="3"/>
        <v>1.135611042932682</v>
      </c>
    </row>
    <row r="59" spans="1:17" x14ac:dyDescent="0.3">
      <c r="A59" s="2"/>
      <c r="B59" s="40"/>
      <c r="C59" s="2">
        <v>3</v>
      </c>
      <c r="D59" s="2" t="s">
        <v>59</v>
      </c>
      <c r="E59" s="4">
        <v>104.5</v>
      </c>
      <c r="F59" s="4">
        <v>47450.400000000001</v>
      </c>
      <c r="G59" s="4">
        <v>2064.8000000000002</v>
      </c>
      <c r="H59" s="2">
        <v>6</v>
      </c>
      <c r="I59" s="2">
        <v>2400</v>
      </c>
      <c r="J59" s="2">
        <f t="shared" si="4"/>
        <v>71.359487999999999</v>
      </c>
      <c r="K59" s="2">
        <f t="shared" si="1"/>
        <v>37.976495999999997</v>
      </c>
      <c r="L59" s="2">
        <f t="shared" si="7"/>
        <v>76.296432479999993</v>
      </c>
      <c r="M59" s="2">
        <f t="shared" si="5"/>
        <v>495.55200000000002</v>
      </c>
      <c r="N59" s="2"/>
      <c r="O59" s="40"/>
      <c r="P59" s="2">
        <v>4</v>
      </c>
      <c r="Q59" s="2">
        <f t="shared" si="3"/>
        <v>1.135611042932682</v>
      </c>
    </row>
    <row r="60" spans="1:17" x14ac:dyDescent="0.3">
      <c r="A60" s="2"/>
      <c r="B60" s="40"/>
      <c r="C60" s="2">
        <v>4</v>
      </c>
      <c r="D60" s="2" t="s">
        <v>59</v>
      </c>
      <c r="E60" s="4">
        <v>104.5</v>
      </c>
      <c r="F60" s="4">
        <v>47450.400000000001</v>
      </c>
      <c r="G60" s="4">
        <v>2064.8000000000002</v>
      </c>
      <c r="H60" s="2">
        <v>6</v>
      </c>
      <c r="I60" s="2">
        <v>2400</v>
      </c>
      <c r="J60" s="2">
        <f t="shared" si="4"/>
        <v>71.359487999999999</v>
      </c>
      <c r="K60" s="2">
        <f t="shared" si="1"/>
        <v>37.976495999999997</v>
      </c>
      <c r="L60" s="2">
        <f t="shared" si="7"/>
        <v>76.296432479999993</v>
      </c>
      <c r="M60" s="2">
        <f t="shared" si="5"/>
        <v>495.55200000000002</v>
      </c>
      <c r="N60" s="2"/>
      <c r="O60" s="40"/>
      <c r="P60" s="2">
        <v>5</v>
      </c>
      <c r="Q60" s="2">
        <f t="shared" si="3"/>
        <v>1.1357642944528674</v>
      </c>
    </row>
    <row r="61" spans="1:17" x14ac:dyDescent="0.3">
      <c r="A61" s="2"/>
      <c r="B61" s="40"/>
      <c r="C61" s="2">
        <v>5</v>
      </c>
      <c r="D61" s="2" t="s">
        <v>59</v>
      </c>
      <c r="E61" s="4">
        <v>104.5</v>
      </c>
      <c r="F61" s="4">
        <v>47450.400000000001</v>
      </c>
      <c r="G61" s="4">
        <v>2064.8000000000002</v>
      </c>
      <c r="H61" s="2">
        <v>6</v>
      </c>
      <c r="I61" s="2">
        <v>2400</v>
      </c>
      <c r="J61" s="2">
        <f t="shared" si="4"/>
        <v>71.359487999999999</v>
      </c>
      <c r="K61" s="2">
        <f t="shared" si="1"/>
        <v>37.976495999999997</v>
      </c>
      <c r="L61" s="2">
        <f t="shared" si="7"/>
        <v>76.296432479999993</v>
      </c>
      <c r="M61" s="2">
        <f t="shared" si="5"/>
        <v>495.55200000000002</v>
      </c>
      <c r="N61" s="2"/>
      <c r="O61" s="40"/>
      <c r="P61" s="2">
        <v>6</v>
      </c>
      <c r="Q61" s="2">
        <f t="shared" si="3"/>
        <v>2.2359471918367695</v>
      </c>
    </row>
    <row r="62" spans="1:17" x14ac:dyDescent="0.3">
      <c r="A62" s="2"/>
      <c r="B62" s="2"/>
      <c r="C62" s="2"/>
      <c r="D62" s="2"/>
      <c r="E62" s="4"/>
      <c r="F62" s="4"/>
      <c r="G62" s="4"/>
      <c r="H62" s="2"/>
      <c r="I62" s="2"/>
      <c r="J62" s="2"/>
      <c r="K62" s="2"/>
      <c r="L62" s="2"/>
      <c r="M62" s="2"/>
      <c r="N62" s="2"/>
      <c r="O62" s="40" t="s">
        <v>46</v>
      </c>
      <c r="P62" s="2">
        <v>1</v>
      </c>
      <c r="Q62" s="2">
        <f t="shared" si="3"/>
        <v>2.349186543060942</v>
      </c>
    </row>
    <row r="63" spans="1:17" x14ac:dyDescent="0.3">
      <c r="A63" s="2"/>
      <c r="B63" s="40" t="s">
        <v>46</v>
      </c>
      <c r="C63" s="2">
        <v>1</v>
      </c>
      <c r="D63" s="2" t="s">
        <v>59</v>
      </c>
      <c r="E63" s="4">
        <v>104.5</v>
      </c>
      <c r="F63" s="4">
        <v>47450.400000000001</v>
      </c>
      <c r="G63" s="4">
        <v>2064.8000000000002</v>
      </c>
      <c r="H63" s="2">
        <v>6</v>
      </c>
      <c r="I63" s="2">
        <v>2400</v>
      </c>
      <c r="J63" s="2">
        <f t="shared" si="4"/>
        <v>71.359487999999999</v>
      </c>
      <c r="K63" s="2">
        <f t="shared" si="1"/>
        <v>37.976495999999997</v>
      </c>
      <c r="L63" s="2">
        <f t="shared" si="7"/>
        <v>76.296432479999993</v>
      </c>
      <c r="M63" s="2">
        <f t="shared" si="5"/>
        <v>495.55200000000002</v>
      </c>
      <c r="N63" s="2"/>
      <c r="O63" s="40"/>
      <c r="P63" s="2">
        <v>2</v>
      </c>
      <c r="Q63" s="2">
        <f t="shared" si="3"/>
        <v>1.1805873591753762</v>
      </c>
    </row>
    <row r="64" spans="1:17" x14ac:dyDescent="0.3">
      <c r="A64" s="2"/>
      <c r="B64" s="40"/>
      <c r="C64" s="2">
        <v>2</v>
      </c>
      <c r="D64" s="2" t="s">
        <v>59</v>
      </c>
      <c r="E64" s="4">
        <v>104.5</v>
      </c>
      <c r="F64" s="4">
        <v>47450.400000000001</v>
      </c>
      <c r="G64" s="4">
        <v>2064.8000000000002</v>
      </c>
      <c r="H64" s="2">
        <v>6</v>
      </c>
      <c r="I64" s="2">
        <v>2400</v>
      </c>
      <c r="J64" s="2">
        <f t="shared" si="4"/>
        <v>71.359487999999999</v>
      </c>
      <c r="K64" s="2">
        <f t="shared" si="1"/>
        <v>37.976495999999997</v>
      </c>
      <c r="L64" s="2">
        <f t="shared" si="7"/>
        <v>76.296432479999993</v>
      </c>
      <c r="M64" s="2">
        <f t="shared" si="5"/>
        <v>495.55200000000002</v>
      </c>
      <c r="N64" s="2"/>
      <c r="O64" s="40"/>
      <c r="P64" s="2">
        <v>3</v>
      </c>
      <c r="Q64" s="2">
        <f t="shared" si="3"/>
        <v>1.1806677411001794</v>
      </c>
    </row>
    <row r="65" spans="1:17" x14ac:dyDescent="0.3">
      <c r="A65" s="2"/>
      <c r="B65" s="40"/>
      <c r="C65" s="2">
        <v>3</v>
      </c>
      <c r="D65" s="2" t="s">
        <v>59</v>
      </c>
      <c r="E65" s="4">
        <v>104.5</v>
      </c>
      <c r="F65" s="4">
        <v>47450.400000000001</v>
      </c>
      <c r="G65" s="4">
        <v>2064.8000000000002</v>
      </c>
      <c r="H65" s="2">
        <v>6</v>
      </c>
      <c r="I65" s="2">
        <v>2400</v>
      </c>
      <c r="J65" s="2">
        <f t="shared" si="4"/>
        <v>71.359487999999999</v>
      </c>
      <c r="K65" s="2">
        <f t="shared" si="1"/>
        <v>37.976495999999997</v>
      </c>
      <c r="L65" s="2">
        <f t="shared" si="7"/>
        <v>76.296432479999993</v>
      </c>
      <c r="M65" s="2">
        <f t="shared" si="5"/>
        <v>495.55200000000002</v>
      </c>
      <c r="N65" s="2"/>
      <c r="O65" s="40"/>
      <c r="P65" s="2">
        <v>4</v>
      </c>
      <c r="Q65" s="2">
        <f t="shared" si="3"/>
        <v>1.1806677411001794</v>
      </c>
    </row>
    <row r="66" spans="1:17" x14ac:dyDescent="0.3">
      <c r="A66" s="2"/>
      <c r="B66" s="40"/>
      <c r="C66" s="2">
        <v>4</v>
      </c>
      <c r="D66" s="2" t="s">
        <v>59</v>
      </c>
      <c r="E66" s="4">
        <v>104.5</v>
      </c>
      <c r="F66" s="4">
        <v>47450.400000000001</v>
      </c>
      <c r="G66" s="4">
        <v>2064.8000000000002</v>
      </c>
      <c r="H66" s="2">
        <v>6</v>
      </c>
      <c r="I66" s="2">
        <v>2400</v>
      </c>
      <c r="J66" s="2">
        <f t="shared" si="4"/>
        <v>71.359487999999999</v>
      </c>
      <c r="K66" s="2">
        <f t="shared" si="1"/>
        <v>37.976495999999997</v>
      </c>
      <c r="L66" s="2">
        <f t="shared" si="7"/>
        <v>76.296432479999993</v>
      </c>
      <c r="M66" s="2">
        <f t="shared" si="5"/>
        <v>495.55200000000002</v>
      </c>
      <c r="N66" s="2"/>
      <c r="O66" s="40"/>
      <c r="P66" s="2">
        <v>5</v>
      </c>
      <c r="Q66" s="2">
        <f t="shared" si="3"/>
        <v>1.1805873591753762</v>
      </c>
    </row>
    <row r="67" spans="1:17" x14ac:dyDescent="0.3">
      <c r="A67" s="2"/>
      <c r="B67" s="40"/>
      <c r="C67" s="2">
        <v>5</v>
      </c>
      <c r="D67" s="2" t="s">
        <v>59</v>
      </c>
      <c r="E67" s="4">
        <v>104.5</v>
      </c>
      <c r="F67" s="4">
        <v>47450.400000000001</v>
      </c>
      <c r="G67" s="4">
        <v>2064.8000000000002</v>
      </c>
      <c r="H67" s="2">
        <v>6</v>
      </c>
      <c r="I67" s="2">
        <v>2400</v>
      </c>
      <c r="J67" s="2">
        <f t="shared" si="4"/>
        <v>71.359487999999999</v>
      </c>
      <c r="K67" s="2">
        <f t="shared" si="1"/>
        <v>37.976495999999997</v>
      </c>
      <c r="L67" s="2">
        <f t="shared" si="7"/>
        <v>76.296432479999993</v>
      </c>
      <c r="M67" s="2">
        <f t="shared" si="5"/>
        <v>495.55200000000002</v>
      </c>
      <c r="N67" s="2"/>
      <c r="O67" s="40"/>
      <c r="P67" s="2">
        <v>6</v>
      </c>
      <c r="Q67" s="2">
        <f t="shared" ref="Q67:Q127" si="8">(L198+L204)/(L67+L68)</f>
        <v>2.349186543060942</v>
      </c>
    </row>
    <row r="68" spans="1:17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40" t="s">
        <v>47</v>
      </c>
      <c r="P68" s="2">
        <v>1</v>
      </c>
      <c r="Q68" s="2">
        <f t="shared" si="8"/>
        <v>2.1904144872328581</v>
      </c>
    </row>
    <row r="69" spans="1:17" x14ac:dyDescent="0.3">
      <c r="A69" s="2"/>
      <c r="B69" s="40" t="s">
        <v>47</v>
      </c>
      <c r="C69" s="2">
        <v>1</v>
      </c>
      <c r="D69" s="2" t="s">
        <v>59</v>
      </c>
      <c r="E69" s="4">
        <v>104.5</v>
      </c>
      <c r="F69" s="4">
        <v>47450.400000000001</v>
      </c>
      <c r="G69" s="4">
        <v>2064.8000000000002</v>
      </c>
      <c r="H69" s="2">
        <v>6</v>
      </c>
      <c r="I69" s="2">
        <v>2400</v>
      </c>
      <c r="J69" s="2">
        <f t="shared" ref="J69:J91" si="9">(G69*I69/10^5)*1.2*1.2</f>
        <v>71.359487999999999</v>
      </c>
      <c r="K69" s="2">
        <f t="shared" ref="K69:K91" si="10">((2*J69)/H69)+((1.41*3+0.5*1)*H69/2)</f>
        <v>37.976495999999997</v>
      </c>
      <c r="L69" s="2">
        <f t="shared" ref="L69:L91" si="11">J69+K69*0.13</f>
        <v>76.296432479999993</v>
      </c>
      <c r="M69" s="2">
        <f t="shared" ref="M69:M127" si="12">G69*I69/10^4</f>
        <v>495.55200000000002</v>
      </c>
      <c r="N69" s="2"/>
      <c r="O69" s="40"/>
      <c r="P69" s="2">
        <v>2</v>
      </c>
      <c r="Q69" s="2">
        <f t="shared" si="8"/>
        <v>1.0911074169839843</v>
      </c>
    </row>
    <row r="70" spans="1:17" x14ac:dyDescent="0.3">
      <c r="A70" s="2"/>
      <c r="B70" s="40"/>
      <c r="C70" s="2">
        <v>2</v>
      </c>
      <c r="D70" s="2" t="s">
        <v>59</v>
      </c>
      <c r="E70" s="4">
        <v>104.5</v>
      </c>
      <c r="F70" s="4">
        <v>47450.400000000001</v>
      </c>
      <c r="G70" s="4">
        <v>2064.8000000000002</v>
      </c>
      <c r="H70" s="2">
        <v>6</v>
      </c>
      <c r="I70" s="2">
        <v>2400</v>
      </c>
      <c r="J70" s="2">
        <f t="shared" si="9"/>
        <v>71.359487999999999</v>
      </c>
      <c r="K70" s="2">
        <f t="shared" si="10"/>
        <v>37.976495999999997</v>
      </c>
      <c r="L70" s="2">
        <f t="shared" si="11"/>
        <v>76.296432479999993</v>
      </c>
      <c r="M70" s="2">
        <f t="shared" si="12"/>
        <v>495.55200000000002</v>
      </c>
      <c r="N70" s="2"/>
      <c r="O70" s="40"/>
      <c r="P70" s="2">
        <v>3</v>
      </c>
      <c r="Q70" s="2">
        <f t="shared" si="8"/>
        <v>1.0914385029145992</v>
      </c>
    </row>
    <row r="71" spans="1:17" x14ac:dyDescent="0.3">
      <c r="A71" s="2"/>
      <c r="B71" s="40"/>
      <c r="C71" s="2">
        <v>3</v>
      </c>
      <c r="D71" s="2" t="s">
        <v>59</v>
      </c>
      <c r="E71" s="4">
        <v>104.5</v>
      </c>
      <c r="F71" s="4">
        <v>47450.400000000001</v>
      </c>
      <c r="G71" s="4">
        <v>2064.8000000000002</v>
      </c>
      <c r="H71" s="2">
        <v>6</v>
      </c>
      <c r="I71" s="2">
        <v>2400</v>
      </c>
      <c r="J71" s="2">
        <f t="shared" si="9"/>
        <v>71.359487999999999</v>
      </c>
      <c r="K71" s="2">
        <f t="shared" si="10"/>
        <v>37.976495999999997</v>
      </c>
      <c r="L71" s="2">
        <f t="shared" si="11"/>
        <v>76.296432479999993</v>
      </c>
      <c r="M71" s="2">
        <f t="shared" si="12"/>
        <v>495.55200000000002</v>
      </c>
      <c r="N71" s="2"/>
      <c r="O71" s="40"/>
      <c r="P71" s="2">
        <v>4</v>
      </c>
      <c r="Q71" s="2">
        <f t="shared" si="8"/>
        <v>1.0914385029145992</v>
      </c>
    </row>
    <row r="72" spans="1:17" x14ac:dyDescent="0.3">
      <c r="A72" s="2"/>
      <c r="B72" s="40"/>
      <c r="C72" s="2">
        <v>4</v>
      </c>
      <c r="D72" s="2" t="s">
        <v>59</v>
      </c>
      <c r="E72" s="4">
        <v>104.5</v>
      </c>
      <c r="F72" s="4">
        <v>47450.400000000001</v>
      </c>
      <c r="G72" s="4">
        <v>2064.8000000000002</v>
      </c>
      <c r="H72" s="2">
        <v>6</v>
      </c>
      <c r="I72" s="2">
        <v>2400</v>
      </c>
      <c r="J72" s="2">
        <f t="shared" si="9"/>
        <v>71.359487999999999</v>
      </c>
      <c r="K72" s="2">
        <f t="shared" si="10"/>
        <v>37.976495999999997</v>
      </c>
      <c r="L72" s="2">
        <f t="shared" si="11"/>
        <v>76.296432479999993</v>
      </c>
      <c r="M72" s="2">
        <f t="shared" si="12"/>
        <v>495.55200000000002</v>
      </c>
      <c r="N72" s="2"/>
      <c r="O72" s="40"/>
      <c r="P72" s="2">
        <v>5</v>
      </c>
      <c r="Q72" s="2">
        <f t="shared" si="8"/>
        <v>1.0911074169839843</v>
      </c>
    </row>
    <row r="73" spans="1:17" x14ac:dyDescent="0.3">
      <c r="A73" s="2"/>
      <c r="B73" s="40"/>
      <c r="C73" s="2">
        <v>5</v>
      </c>
      <c r="D73" s="2" t="s">
        <v>59</v>
      </c>
      <c r="E73" s="4">
        <v>104.5</v>
      </c>
      <c r="F73" s="4">
        <v>47450.400000000001</v>
      </c>
      <c r="G73" s="4">
        <v>2064.8000000000002</v>
      </c>
      <c r="H73" s="2">
        <v>6</v>
      </c>
      <c r="I73" s="2">
        <v>2400</v>
      </c>
      <c r="J73" s="2">
        <f t="shared" si="9"/>
        <v>71.359487999999999</v>
      </c>
      <c r="K73" s="2">
        <f t="shared" si="10"/>
        <v>37.976495999999997</v>
      </c>
      <c r="L73" s="2">
        <f t="shared" si="11"/>
        <v>76.296432479999993</v>
      </c>
      <c r="M73" s="2">
        <f t="shared" si="12"/>
        <v>495.55200000000002</v>
      </c>
      <c r="N73" s="2"/>
      <c r="O73" s="40"/>
      <c r="P73" s="2">
        <v>6</v>
      </c>
      <c r="Q73" s="2">
        <f t="shared" si="8"/>
        <v>2.1904144872328581</v>
      </c>
    </row>
    <row r="74" spans="1:17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40" t="s">
        <v>53</v>
      </c>
      <c r="P74" s="2">
        <v>1</v>
      </c>
      <c r="Q74" s="2">
        <f t="shared" si="8"/>
        <v>2.3088704805778502</v>
      </c>
    </row>
    <row r="75" spans="1:17" x14ac:dyDescent="0.3">
      <c r="B75" s="40" t="s">
        <v>53</v>
      </c>
      <c r="C75" s="2">
        <v>1</v>
      </c>
      <c r="D75" s="2" t="s">
        <v>43</v>
      </c>
      <c r="E75" s="4">
        <v>94.8</v>
      </c>
      <c r="F75" s="4">
        <v>40957.199999999997</v>
      </c>
      <c r="G75" s="4">
        <v>1802.6</v>
      </c>
      <c r="H75" s="2">
        <v>6</v>
      </c>
      <c r="I75" s="2">
        <v>2400</v>
      </c>
      <c r="J75" s="2">
        <f t="shared" si="9"/>
        <v>62.297855999999996</v>
      </c>
      <c r="K75" s="2">
        <f t="shared" si="10"/>
        <v>34.955951999999996</v>
      </c>
      <c r="L75" s="2">
        <f t="shared" si="11"/>
        <v>66.842129759999992</v>
      </c>
      <c r="M75" s="2">
        <f t="shared" si="12"/>
        <v>432.62400000000002</v>
      </c>
      <c r="N75" s="2"/>
      <c r="O75" s="40"/>
      <c r="P75" s="2">
        <v>2</v>
      </c>
      <c r="Q75" s="2">
        <f t="shared" si="8"/>
        <v>1.1404325126448109</v>
      </c>
    </row>
    <row r="76" spans="1:17" x14ac:dyDescent="0.3">
      <c r="A76" s="2"/>
      <c r="B76" s="40"/>
      <c r="C76" s="2">
        <v>2</v>
      </c>
      <c r="D76" s="2" t="s">
        <v>43</v>
      </c>
      <c r="E76" s="4">
        <v>94.8</v>
      </c>
      <c r="F76" s="4">
        <v>40957.199999999997</v>
      </c>
      <c r="G76" s="4">
        <v>1802.6</v>
      </c>
      <c r="H76" s="2">
        <v>6</v>
      </c>
      <c r="I76" s="2">
        <v>2400</v>
      </c>
      <c r="J76" s="2">
        <f t="shared" si="9"/>
        <v>62.297855999999996</v>
      </c>
      <c r="K76" s="2">
        <f t="shared" si="10"/>
        <v>34.955951999999996</v>
      </c>
      <c r="L76" s="2">
        <f t="shared" si="11"/>
        <v>66.842129759999992</v>
      </c>
      <c r="M76" s="2">
        <f t="shared" si="12"/>
        <v>432.62400000000002</v>
      </c>
      <c r="N76" s="2"/>
      <c r="O76" s="40"/>
      <c r="P76" s="2">
        <v>3</v>
      </c>
      <c r="Q76" s="2">
        <f t="shared" si="8"/>
        <v>1.1413638618926019</v>
      </c>
    </row>
    <row r="77" spans="1:17" x14ac:dyDescent="0.3">
      <c r="A77" s="2"/>
      <c r="B77" s="40"/>
      <c r="C77" s="2">
        <v>3</v>
      </c>
      <c r="D77" s="2" t="s">
        <v>43</v>
      </c>
      <c r="E77" s="4">
        <v>94.8</v>
      </c>
      <c r="F77" s="4">
        <v>40957.199999999997</v>
      </c>
      <c r="G77" s="4">
        <v>1802.6</v>
      </c>
      <c r="H77" s="2">
        <v>6</v>
      </c>
      <c r="I77" s="2">
        <v>2400</v>
      </c>
      <c r="J77" s="2">
        <f t="shared" si="9"/>
        <v>62.297855999999996</v>
      </c>
      <c r="K77" s="2">
        <f t="shared" si="10"/>
        <v>34.955951999999996</v>
      </c>
      <c r="L77" s="2">
        <f t="shared" si="11"/>
        <v>66.842129759999992</v>
      </c>
      <c r="M77" s="2">
        <f t="shared" si="12"/>
        <v>432.62400000000002</v>
      </c>
      <c r="N77" s="2"/>
      <c r="O77" s="40"/>
      <c r="P77" s="2">
        <v>4</v>
      </c>
      <c r="Q77" s="2">
        <f t="shared" si="8"/>
        <v>1.1413638618926019</v>
      </c>
    </row>
    <row r="78" spans="1:17" x14ac:dyDescent="0.3">
      <c r="A78" s="2"/>
      <c r="B78" s="40"/>
      <c r="C78" s="2">
        <v>4</v>
      </c>
      <c r="D78" s="2" t="s">
        <v>43</v>
      </c>
      <c r="E78" s="4">
        <v>94.8</v>
      </c>
      <c r="F78" s="4">
        <v>40957.199999999997</v>
      </c>
      <c r="G78" s="4">
        <v>1802.6</v>
      </c>
      <c r="H78" s="2">
        <v>6</v>
      </c>
      <c r="I78" s="2">
        <v>2400</v>
      </c>
      <c r="J78" s="2">
        <f t="shared" si="9"/>
        <v>62.297855999999996</v>
      </c>
      <c r="K78" s="2">
        <f t="shared" si="10"/>
        <v>34.955951999999996</v>
      </c>
      <c r="L78" s="2">
        <f t="shared" si="11"/>
        <v>66.842129759999992</v>
      </c>
      <c r="M78" s="2">
        <f t="shared" si="12"/>
        <v>432.62400000000002</v>
      </c>
      <c r="N78" s="2"/>
      <c r="O78" s="40"/>
      <c r="P78" s="2">
        <v>5</v>
      </c>
      <c r="Q78" s="2">
        <f t="shared" si="8"/>
        <v>1.1404325126448109</v>
      </c>
    </row>
    <row r="79" spans="1:17" x14ac:dyDescent="0.3">
      <c r="A79" s="2"/>
      <c r="B79" s="40"/>
      <c r="C79" s="2">
        <v>5</v>
      </c>
      <c r="D79" s="2" t="s">
        <v>43</v>
      </c>
      <c r="E79" s="4">
        <v>94.8</v>
      </c>
      <c r="F79" s="4">
        <v>40957.199999999997</v>
      </c>
      <c r="G79" s="4">
        <v>1802.6</v>
      </c>
      <c r="H79" s="2">
        <v>6</v>
      </c>
      <c r="I79" s="2">
        <v>2400</v>
      </c>
      <c r="J79" s="2">
        <f t="shared" si="9"/>
        <v>62.297855999999996</v>
      </c>
      <c r="K79" s="2">
        <f t="shared" si="10"/>
        <v>34.955951999999996</v>
      </c>
      <c r="L79" s="2">
        <f t="shared" si="11"/>
        <v>66.842129759999992</v>
      </c>
      <c r="M79" s="2">
        <f t="shared" si="12"/>
        <v>432.62400000000002</v>
      </c>
      <c r="N79" s="2"/>
      <c r="O79" s="40"/>
      <c r="P79" s="2">
        <v>6</v>
      </c>
      <c r="Q79" s="2">
        <f t="shared" si="8"/>
        <v>2.3088704805778502</v>
      </c>
    </row>
    <row r="80" spans="1:17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40" t="s">
        <v>55</v>
      </c>
      <c r="P80" s="2">
        <v>1</v>
      </c>
      <c r="Q80" s="2">
        <f t="shared" si="8"/>
        <v>2.4148803030980122</v>
      </c>
    </row>
    <row r="81" spans="1:17" x14ac:dyDescent="0.3">
      <c r="A81" s="2"/>
      <c r="B81" s="40" t="s">
        <v>55</v>
      </c>
      <c r="C81" s="2">
        <v>1</v>
      </c>
      <c r="D81" s="2" t="s">
        <v>43</v>
      </c>
      <c r="E81" s="4">
        <v>94.8</v>
      </c>
      <c r="F81" s="4">
        <v>40957.199999999997</v>
      </c>
      <c r="G81" s="4">
        <v>1802.6</v>
      </c>
      <c r="H81" s="2">
        <v>6</v>
      </c>
      <c r="I81" s="2">
        <v>2400</v>
      </c>
      <c r="J81" s="2">
        <f t="shared" si="9"/>
        <v>62.297855999999996</v>
      </c>
      <c r="K81" s="2">
        <f t="shared" si="10"/>
        <v>34.955951999999996</v>
      </c>
      <c r="L81" s="2">
        <f t="shared" si="11"/>
        <v>66.842129759999992</v>
      </c>
      <c r="M81" s="2">
        <f t="shared" si="12"/>
        <v>432.62400000000002</v>
      </c>
      <c r="N81" s="2"/>
      <c r="O81" s="40"/>
      <c r="P81" s="2">
        <v>2</v>
      </c>
      <c r="Q81" s="2">
        <f t="shared" si="8"/>
        <v>1.186121226906879</v>
      </c>
    </row>
    <row r="82" spans="1:17" x14ac:dyDescent="0.3">
      <c r="A82" s="2"/>
      <c r="B82" s="40"/>
      <c r="C82" s="2">
        <v>2</v>
      </c>
      <c r="D82" s="2" t="s">
        <v>43</v>
      </c>
      <c r="E82" s="4">
        <v>94.8</v>
      </c>
      <c r="F82" s="4">
        <v>40957.199999999997</v>
      </c>
      <c r="G82" s="4">
        <v>1802.6</v>
      </c>
      <c r="H82" s="2">
        <v>6</v>
      </c>
      <c r="I82" s="2">
        <v>2400</v>
      </c>
      <c r="J82" s="2">
        <f t="shared" si="9"/>
        <v>62.297855999999996</v>
      </c>
      <c r="K82" s="2">
        <f t="shared" si="10"/>
        <v>34.955951999999996</v>
      </c>
      <c r="L82" s="2">
        <f t="shared" si="11"/>
        <v>66.842129759999992</v>
      </c>
      <c r="M82" s="2">
        <f t="shared" si="12"/>
        <v>432.62400000000002</v>
      </c>
      <c r="N82" s="2"/>
      <c r="O82" s="40"/>
      <c r="P82" s="2">
        <v>3</v>
      </c>
      <c r="Q82" s="2">
        <f t="shared" si="8"/>
        <v>1.187563116440004</v>
      </c>
    </row>
    <row r="83" spans="1:17" x14ac:dyDescent="0.3">
      <c r="A83" s="2"/>
      <c r="B83" s="40"/>
      <c r="C83" s="2">
        <v>3</v>
      </c>
      <c r="D83" s="2" t="s">
        <v>43</v>
      </c>
      <c r="E83" s="4">
        <v>94.8</v>
      </c>
      <c r="F83" s="4">
        <v>40957.199999999997</v>
      </c>
      <c r="G83" s="4">
        <v>1802.6</v>
      </c>
      <c r="H83" s="2">
        <v>6</v>
      </c>
      <c r="I83" s="2">
        <v>2400</v>
      </c>
      <c r="J83" s="2">
        <f t="shared" si="9"/>
        <v>62.297855999999996</v>
      </c>
      <c r="K83" s="2">
        <f t="shared" si="10"/>
        <v>34.955951999999996</v>
      </c>
      <c r="L83" s="2">
        <f t="shared" si="11"/>
        <v>66.842129759999992</v>
      </c>
      <c r="M83" s="2">
        <f t="shared" si="12"/>
        <v>432.62400000000002</v>
      </c>
      <c r="N83" s="2"/>
      <c r="O83" s="40"/>
      <c r="P83" s="2">
        <v>4</v>
      </c>
      <c r="Q83" s="2">
        <f t="shared" si="8"/>
        <v>1.187563116440004</v>
      </c>
    </row>
    <row r="84" spans="1:17" x14ac:dyDescent="0.3">
      <c r="A84" s="2"/>
      <c r="B84" s="40"/>
      <c r="C84" s="2">
        <v>4</v>
      </c>
      <c r="D84" s="2" t="s">
        <v>43</v>
      </c>
      <c r="E84" s="4">
        <v>94.8</v>
      </c>
      <c r="F84" s="4">
        <v>40957.199999999997</v>
      </c>
      <c r="G84" s="4">
        <v>1802.6</v>
      </c>
      <c r="H84" s="2">
        <v>6</v>
      </c>
      <c r="I84" s="2">
        <v>2400</v>
      </c>
      <c r="J84" s="2">
        <f t="shared" si="9"/>
        <v>62.297855999999996</v>
      </c>
      <c r="K84" s="2">
        <f t="shared" si="10"/>
        <v>34.955951999999996</v>
      </c>
      <c r="L84" s="2">
        <f t="shared" si="11"/>
        <v>66.842129759999992</v>
      </c>
      <c r="M84" s="2">
        <f t="shared" si="12"/>
        <v>432.62400000000002</v>
      </c>
      <c r="N84" s="2"/>
      <c r="O84" s="40"/>
      <c r="P84" s="2">
        <v>5</v>
      </c>
      <c r="Q84" s="2">
        <f t="shared" si="8"/>
        <v>1.186121226906879</v>
      </c>
    </row>
    <row r="85" spans="1:17" x14ac:dyDescent="0.3">
      <c r="A85" s="2"/>
      <c r="B85" s="40"/>
      <c r="C85" s="2">
        <v>5</v>
      </c>
      <c r="D85" s="2" t="s">
        <v>43</v>
      </c>
      <c r="E85" s="4">
        <v>94.8</v>
      </c>
      <c r="F85" s="4">
        <v>40957.199999999997</v>
      </c>
      <c r="G85" s="4">
        <v>1802.6</v>
      </c>
      <c r="H85" s="2">
        <v>6</v>
      </c>
      <c r="I85" s="2">
        <v>2400</v>
      </c>
      <c r="J85" s="2">
        <f t="shared" si="9"/>
        <v>62.297855999999996</v>
      </c>
      <c r="K85" s="2">
        <f t="shared" si="10"/>
        <v>34.955951999999996</v>
      </c>
      <c r="L85" s="2">
        <f t="shared" si="11"/>
        <v>66.842129759999992</v>
      </c>
      <c r="M85" s="2">
        <f t="shared" si="12"/>
        <v>432.62400000000002</v>
      </c>
      <c r="N85" s="2"/>
      <c r="O85" s="40"/>
      <c r="P85" s="2">
        <v>6</v>
      </c>
      <c r="Q85" s="2">
        <f t="shared" si="8"/>
        <v>2.4148803030980122</v>
      </c>
    </row>
    <row r="86" spans="1:17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40" t="s">
        <v>56</v>
      </c>
      <c r="P86" s="2">
        <v>1</v>
      </c>
      <c r="Q86" s="2">
        <f t="shared" si="8"/>
        <v>2.1970582069690123</v>
      </c>
    </row>
    <row r="87" spans="1:17" x14ac:dyDescent="0.3">
      <c r="A87" s="2"/>
      <c r="B87" s="40" t="s">
        <v>56</v>
      </c>
      <c r="C87" s="2">
        <v>1</v>
      </c>
      <c r="D87" s="2" t="s">
        <v>43</v>
      </c>
      <c r="E87" s="4">
        <v>94.8</v>
      </c>
      <c r="F87" s="4">
        <v>40957.199999999997</v>
      </c>
      <c r="G87" s="4">
        <v>1802.6</v>
      </c>
      <c r="H87" s="2">
        <v>6</v>
      </c>
      <c r="I87" s="2">
        <v>2400</v>
      </c>
      <c r="J87" s="2">
        <f t="shared" si="9"/>
        <v>62.297855999999996</v>
      </c>
      <c r="K87" s="2">
        <f t="shared" si="10"/>
        <v>34.955951999999996</v>
      </c>
      <c r="L87" s="2">
        <f t="shared" si="11"/>
        <v>66.842129759999992</v>
      </c>
      <c r="M87" s="2">
        <f t="shared" si="12"/>
        <v>432.62400000000002</v>
      </c>
      <c r="N87" s="2"/>
      <c r="O87" s="40"/>
      <c r="P87" s="2">
        <v>2</v>
      </c>
      <c r="Q87" s="2">
        <f t="shared" si="8"/>
        <v>1.0721737140509371</v>
      </c>
    </row>
    <row r="88" spans="1:17" x14ac:dyDescent="0.3">
      <c r="A88" s="2"/>
      <c r="B88" s="40"/>
      <c r="C88" s="2">
        <v>2</v>
      </c>
      <c r="D88" s="2" t="s">
        <v>43</v>
      </c>
      <c r="E88" s="4">
        <v>94.8</v>
      </c>
      <c r="F88" s="4">
        <v>40957.199999999997</v>
      </c>
      <c r="G88" s="4">
        <v>1802.6</v>
      </c>
      <c r="H88" s="2">
        <v>6</v>
      </c>
      <c r="I88" s="2">
        <v>2400</v>
      </c>
      <c r="J88" s="2">
        <f t="shared" si="9"/>
        <v>62.297855999999996</v>
      </c>
      <c r="K88" s="2">
        <f t="shared" si="10"/>
        <v>34.955951999999996</v>
      </c>
      <c r="L88" s="2">
        <f t="shared" si="11"/>
        <v>66.842129759999992</v>
      </c>
      <c r="M88" s="2">
        <f t="shared" si="12"/>
        <v>432.62400000000002</v>
      </c>
      <c r="N88" s="2"/>
      <c r="O88" s="40"/>
      <c r="P88" s="2">
        <v>3</v>
      </c>
      <c r="Q88" s="2">
        <f t="shared" si="8"/>
        <v>1.0740227714056152</v>
      </c>
    </row>
    <row r="89" spans="1:17" x14ac:dyDescent="0.3">
      <c r="A89" s="2"/>
      <c r="B89" s="40"/>
      <c r="C89" s="2">
        <v>3</v>
      </c>
      <c r="D89" s="2" t="s">
        <v>43</v>
      </c>
      <c r="E89" s="4">
        <v>94.8</v>
      </c>
      <c r="F89" s="4">
        <v>40957.199999999997</v>
      </c>
      <c r="G89" s="4">
        <v>1802.6</v>
      </c>
      <c r="H89" s="2">
        <v>6</v>
      </c>
      <c r="I89" s="2">
        <v>2400</v>
      </c>
      <c r="J89" s="2">
        <f t="shared" si="9"/>
        <v>62.297855999999996</v>
      </c>
      <c r="K89" s="2">
        <f t="shared" si="10"/>
        <v>34.955951999999996</v>
      </c>
      <c r="L89" s="2">
        <f t="shared" si="11"/>
        <v>66.842129759999992</v>
      </c>
      <c r="M89" s="2">
        <f t="shared" si="12"/>
        <v>432.62400000000002</v>
      </c>
      <c r="N89" s="2"/>
      <c r="O89" s="40"/>
      <c r="P89" s="2">
        <v>4</v>
      </c>
      <c r="Q89" s="2">
        <f t="shared" si="8"/>
        <v>1.0740227714056152</v>
      </c>
    </row>
    <row r="90" spans="1:17" x14ac:dyDescent="0.3">
      <c r="A90" s="2"/>
      <c r="B90" s="40"/>
      <c r="C90" s="2">
        <v>4</v>
      </c>
      <c r="D90" s="2" t="s">
        <v>43</v>
      </c>
      <c r="E90" s="4">
        <v>94.8</v>
      </c>
      <c r="F90" s="4">
        <v>40957.199999999997</v>
      </c>
      <c r="G90" s="4">
        <v>1802.6</v>
      </c>
      <c r="H90" s="2">
        <v>6</v>
      </c>
      <c r="I90" s="2">
        <v>2400</v>
      </c>
      <c r="J90" s="2">
        <f t="shared" si="9"/>
        <v>62.297855999999996</v>
      </c>
      <c r="K90" s="2">
        <f t="shared" si="10"/>
        <v>34.955951999999996</v>
      </c>
      <c r="L90" s="2">
        <f t="shared" si="11"/>
        <v>66.842129759999992</v>
      </c>
      <c r="M90" s="2">
        <f t="shared" si="12"/>
        <v>432.62400000000002</v>
      </c>
      <c r="N90" s="2"/>
      <c r="O90" s="40"/>
      <c r="P90" s="2">
        <v>5</v>
      </c>
      <c r="Q90" s="2">
        <f t="shared" si="8"/>
        <v>1.0721737140509371</v>
      </c>
    </row>
    <row r="91" spans="1:17" x14ac:dyDescent="0.3">
      <c r="A91" s="2"/>
      <c r="B91" s="40"/>
      <c r="C91" s="2">
        <v>5</v>
      </c>
      <c r="D91" s="2" t="s">
        <v>43</v>
      </c>
      <c r="E91" s="4">
        <v>94.8</v>
      </c>
      <c r="F91" s="4">
        <v>40957.199999999997</v>
      </c>
      <c r="G91" s="4">
        <v>1802.6</v>
      </c>
      <c r="H91" s="2">
        <v>6</v>
      </c>
      <c r="I91" s="2">
        <v>2400</v>
      </c>
      <c r="J91" s="2">
        <f t="shared" si="9"/>
        <v>62.297855999999996</v>
      </c>
      <c r="K91" s="2">
        <f t="shared" si="10"/>
        <v>34.955951999999996</v>
      </c>
      <c r="L91" s="2">
        <f t="shared" si="11"/>
        <v>66.842129759999992</v>
      </c>
      <c r="M91" s="2">
        <f t="shared" si="12"/>
        <v>432.62400000000002</v>
      </c>
      <c r="N91" s="2"/>
      <c r="O91" s="40"/>
      <c r="P91" s="2">
        <v>6</v>
      </c>
      <c r="Q91" s="2">
        <f t="shared" si="8"/>
        <v>2.1970582069690123</v>
      </c>
    </row>
    <row r="92" spans="1:17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40" t="s">
        <v>61</v>
      </c>
      <c r="P92" s="2">
        <v>1</v>
      </c>
      <c r="Q92" s="2">
        <f t="shared" si="8"/>
        <v>2.2641887158837588</v>
      </c>
    </row>
    <row r="93" spans="1:17" x14ac:dyDescent="0.3">
      <c r="B93" s="40" t="s">
        <v>61</v>
      </c>
      <c r="C93" s="2">
        <v>1</v>
      </c>
      <c r="D93" s="2" t="s">
        <v>44</v>
      </c>
      <c r="E93" s="2">
        <v>83.9</v>
      </c>
      <c r="F93" s="2">
        <v>35088.300000000003</v>
      </c>
      <c r="G93" s="2">
        <v>1563.3</v>
      </c>
      <c r="H93" s="2">
        <v>6</v>
      </c>
      <c r="I93" s="2">
        <v>2400</v>
      </c>
      <c r="J93" s="2">
        <f t="shared" ref="J93:J97" si="13">(G93*I93/10^5)*1.2*1.2</f>
        <v>54.027647999999992</v>
      </c>
      <c r="K93" s="2">
        <f t="shared" ref="K93:K97" si="14">((2*J93)/H93)+((1.41*3+0.5*1)*H93/2)</f>
        <v>32.199215999999993</v>
      </c>
      <c r="L93" s="2">
        <f t="shared" ref="L93:L97" si="15">J93+K93*0.13</f>
        <v>58.213546079999993</v>
      </c>
      <c r="M93" s="2">
        <f t="shared" si="12"/>
        <v>375.19200000000001</v>
      </c>
      <c r="N93" s="2"/>
      <c r="O93" s="40"/>
      <c r="P93" s="2">
        <v>2</v>
      </c>
      <c r="Q93" s="2">
        <f t="shared" si="8"/>
        <v>1.0983676797179223</v>
      </c>
    </row>
    <row r="94" spans="1:17" x14ac:dyDescent="0.3">
      <c r="A94" s="2"/>
      <c r="B94" s="40"/>
      <c r="C94" s="2">
        <v>2</v>
      </c>
      <c r="D94" s="2" t="s">
        <v>44</v>
      </c>
      <c r="E94" s="2">
        <v>83.9</v>
      </c>
      <c r="F94" s="2">
        <v>35088.300000000003</v>
      </c>
      <c r="G94" s="2">
        <v>1563.3</v>
      </c>
      <c r="H94" s="2">
        <v>6</v>
      </c>
      <c r="I94" s="2">
        <v>2400</v>
      </c>
      <c r="J94" s="2">
        <f t="shared" si="13"/>
        <v>54.027647999999992</v>
      </c>
      <c r="K94" s="2">
        <f t="shared" si="14"/>
        <v>32.199215999999993</v>
      </c>
      <c r="L94" s="2">
        <f t="shared" si="15"/>
        <v>58.213546079999993</v>
      </c>
      <c r="M94" s="2">
        <f t="shared" si="12"/>
        <v>375.19200000000001</v>
      </c>
      <c r="N94" s="2"/>
      <c r="O94" s="40"/>
      <c r="P94" s="2">
        <v>3</v>
      </c>
      <c r="Q94" s="2">
        <f t="shared" si="8"/>
        <v>1.1010324810655119</v>
      </c>
    </row>
    <row r="95" spans="1:17" x14ac:dyDescent="0.3">
      <c r="A95" s="2"/>
      <c r="B95" s="40"/>
      <c r="C95" s="2">
        <v>3</v>
      </c>
      <c r="D95" s="2" t="s">
        <v>44</v>
      </c>
      <c r="E95" s="2">
        <v>83.9</v>
      </c>
      <c r="F95" s="2">
        <v>35088.300000000003</v>
      </c>
      <c r="G95" s="2">
        <v>1563.3</v>
      </c>
      <c r="H95" s="2">
        <v>6</v>
      </c>
      <c r="I95" s="2">
        <v>2400</v>
      </c>
      <c r="J95" s="2">
        <f t="shared" si="13"/>
        <v>54.027647999999992</v>
      </c>
      <c r="K95" s="2">
        <f t="shared" si="14"/>
        <v>32.199215999999993</v>
      </c>
      <c r="L95" s="2">
        <f t="shared" si="15"/>
        <v>58.213546079999993</v>
      </c>
      <c r="M95" s="2">
        <f t="shared" si="12"/>
        <v>375.19200000000001</v>
      </c>
      <c r="N95" s="2"/>
      <c r="O95" s="40"/>
      <c r="P95" s="2">
        <v>4</v>
      </c>
      <c r="Q95" s="2">
        <f t="shared" si="8"/>
        <v>1.1010324810655119</v>
      </c>
    </row>
    <row r="96" spans="1:17" x14ac:dyDescent="0.3">
      <c r="A96" s="2"/>
      <c r="B96" s="40"/>
      <c r="C96" s="2">
        <v>4</v>
      </c>
      <c r="D96" s="2" t="s">
        <v>44</v>
      </c>
      <c r="E96" s="2">
        <v>83.9</v>
      </c>
      <c r="F96" s="2">
        <v>35088.300000000003</v>
      </c>
      <c r="G96" s="2">
        <v>1563.3</v>
      </c>
      <c r="H96" s="2">
        <v>6</v>
      </c>
      <c r="I96" s="2">
        <v>2400</v>
      </c>
      <c r="J96" s="2">
        <f t="shared" si="13"/>
        <v>54.027647999999992</v>
      </c>
      <c r="K96" s="2">
        <f t="shared" si="14"/>
        <v>32.199215999999993</v>
      </c>
      <c r="L96" s="2">
        <f t="shared" si="15"/>
        <v>58.213546079999993</v>
      </c>
      <c r="M96" s="2">
        <f t="shared" si="12"/>
        <v>375.19200000000001</v>
      </c>
      <c r="N96" s="2"/>
      <c r="O96" s="40"/>
      <c r="P96" s="2">
        <v>5</v>
      </c>
      <c r="Q96" s="2">
        <f t="shared" si="8"/>
        <v>1.0983676797179223</v>
      </c>
    </row>
    <row r="97" spans="1:17" x14ac:dyDescent="0.3">
      <c r="A97" s="2"/>
      <c r="B97" s="40"/>
      <c r="C97" s="2">
        <v>5</v>
      </c>
      <c r="D97" s="2" t="s">
        <v>44</v>
      </c>
      <c r="E97" s="2">
        <v>83.9</v>
      </c>
      <c r="F97" s="2">
        <v>35088.300000000003</v>
      </c>
      <c r="G97" s="2">
        <v>1563.3</v>
      </c>
      <c r="H97" s="2">
        <v>6</v>
      </c>
      <c r="I97" s="2">
        <v>2400</v>
      </c>
      <c r="J97" s="2">
        <f t="shared" si="13"/>
        <v>54.027647999999992</v>
      </c>
      <c r="K97" s="2">
        <f t="shared" si="14"/>
        <v>32.199215999999993</v>
      </c>
      <c r="L97" s="2">
        <f t="shared" si="15"/>
        <v>58.213546079999993</v>
      </c>
      <c r="M97" s="2">
        <f t="shared" si="12"/>
        <v>375.19200000000001</v>
      </c>
      <c r="N97" s="2"/>
      <c r="O97" s="40"/>
      <c r="P97" s="2">
        <v>6</v>
      </c>
      <c r="Q97" s="2">
        <f t="shared" si="8"/>
        <v>2.2641887158837588</v>
      </c>
    </row>
    <row r="98" spans="1:17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40" t="s">
        <v>62</v>
      </c>
      <c r="P98" s="2">
        <v>1</v>
      </c>
      <c r="Q98" s="2">
        <f t="shared" si="8"/>
        <v>2.3661338091118442</v>
      </c>
    </row>
    <row r="99" spans="1:17" x14ac:dyDescent="0.3">
      <c r="A99" s="2"/>
      <c r="B99" s="40" t="s">
        <v>62</v>
      </c>
      <c r="C99" s="2">
        <v>1</v>
      </c>
      <c r="D99" s="2" t="s">
        <v>44</v>
      </c>
      <c r="E99" s="2">
        <v>83.9</v>
      </c>
      <c r="F99" s="2">
        <v>35088.300000000003</v>
      </c>
      <c r="G99" s="2">
        <v>1563.3</v>
      </c>
      <c r="H99" s="2">
        <v>6</v>
      </c>
      <c r="I99" s="2">
        <v>2400</v>
      </c>
      <c r="J99" s="2">
        <f t="shared" ref="J99:J103" si="16">(G99*I99/10^5)*1.2*1.2</f>
        <v>54.027647999999992</v>
      </c>
      <c r="K99" s="2">
        <f t="shared" ref="K99:K103" si="17">((2*J99)/H99)+((1.41*3+0.5*1)*H99/2)</f>
        <v>32.199215999999993</v>
      </c>
      <c r="L99" s="2">
        <f t="shared" ref="L99:L103" si="18">J99+K99*0.13</f>
        <v>58.213546079999993</v>
      </c>
      <c r="M99" s="2">
        <f t="shared" si="12"/>
        <v>375.19200000000001</v>
      </c>
      <c r="N99" s="2"/>
      <c r="O99" s="40"/>
      <c r="P99" s="2">
        <v>2</v>
      </c>
      <c r="Q99" s="2">
        <f t="shared" si="8"/>
        <v>1.14737554929969</v>
      </c>
    </row>
    <row r="100" spans="1:17" x14ac:dyDescent="0.3">
      <c r="A100" s="2"/>
      <c r="B100" s="40"/>
      <c r="C100" s="2">
        <v>2</v>
      </c>
      <c r="D100" s="2" t="s">
        <v>44</v>
      </c>
      <c r="E100" s="2">
        <v>83.9</v>
      </c>
      <c r="F100" s="2">
        <v>35088.300000000003</v>
      </c>
      <c r="G100" s="2">
        <v>1563.3</v>
      </c>
      <c r="H100" s="2">
        <v>6</v>
      </c>
      <c r="I100" s="2">
        <v>2400</v>
      </c>
      <c r="J100" s="2">
        <f t="shared" si="16"/>
        <v>54.027647999999992</v>
      </c>
      <c r="K100" s="2">
        <f t="shared" si="17"/>
        <v>32.199215999999993</v>
      </c>
      <c r="L100" s="2">
        <f t="shared" si="18"/>
        <v>58.213546079999993</v>
      </c>
      <c r="M100" s="2">
        <f t="shared" si="12"/>
        <v>375.19200000000001</v>
      </c>
      <c r="N100" s="2"/>
      <c r="O100" s="40"/>
      <c r="P100" s="2">
        <v>3</v>
      </c>
      <c r="Q100" s="2">
        <f t="shared" si="8"/>
        <v>1.1504174687386441</v>
      </c>
    </row>
    <row r="101" spans="1:17" x14ac:dyDescent="0.3">
      <c r="A101" s="2"/>
      <c r="B101" s="40"/>
      <c r="C101" s="2">
        <v>3</v>
      </c>
      <c r="D101" s="2" t="s">
        <v>44</v>
      </c>
      <c r="E101" s="2">
        <v>83.9</v>
      </c>
      <c r="F101" s="2">
        <v>35088.300000000003</v>
      </c>
      <c r="G101" s="2">
        <v>1563.3</v>
      </c>
      <c r="H101" s="2">
        <v>6</v>
      </c>
      <c r="I101" s="2">
        <v>2400</v>
      </c>
      <c r="J101" s="2">
        <f t="shared" si="16"/>
        <v>54.027647999999992</v>
      </c>
      <c r="K101" s="2">
        <f t="shared" si="17"/>
        <v>32.199215999999993</v>
      </c>
      <c r="L101" s="2">
        <f t="shared" si="18"/>
        <v>58.213546079999993</v>
      </c>
      <c r="M101" s="2">
        <f t="shared" si="12"/>
        <v>375.19200000000001</v>
      </c>
      <c r="N101" s="2"/>
      <c r="O101" s="40"/>
      <c r="P101" s="2">
        <v>4</v>
      </c>
      <c r="Q101" s="2">
        <f t="shared" si="8"/>
        <v>1.1504174687386441</v>
      </c>
    </row>
    <row r="102" spans="1:17" x14ac:dyDescent="0.3">
      <c r="A102" s="2"/>
      <c r="B102" s="40"/>
      <c r="C102" s="2">
        <v>4</v>
      </c>
      <c r="D102" s="2" t="s">
        <v>44</v>
      </c>
      <c r="E102" s="2">
        <v>83.9</v>
      </c>
      <c r="F102" s="2">
        <v>35088.300000000003</v>
      </c>
      <c r="G102" s="2">
        <v>1563.3</v>
      </c>
      <c r="H102" s="2">
        <v>6</v>
      </c>
      <c r="I102" s="2">
        <v>2400</v>
      </c>
      <c r="J102" s="2">
        <f t="shared" si="16"/>
        <v>54.027647999999992</v>
      </c>
      <c r="K102" s="2">
        <f t="shared" si="17"/>
        <v>32.199215999999993</v>
      </c>
      <c r="L102" s="2">
        <f t="shared" si="18"/>
        <v>58.213546079999993</v>
      </c>
      <c r="M102" s="2">
        <f t="shared" si="12"/>
        <v>375.19200000000001</v>
      </c>
      <c r="N102" s="2"/>
      <c r="O102" s="40"/>
      <c r="P102" s="2">
        <v>5</v>
      </c>
      <c r="Q102" s="2">
        <f t="shared" si="8"/>
        <v>1.14737554929969</v>
      </c>
    </row>
    <row r="103" spans="1:17" x14ac:dyDescent="0.3">
      <c r="A103" s="2"/>
      <c r="B103" s="40"/>
      <c r="C103" s="2">
        <v>5</v>
      </c>
      <c r="D103" s="2" t="s">
        <v>44</v>
      </c>
      <c r="E103" s="2">
        <v>83.9</v>
      </c>
      <c r="F103" s="2">
        <v>35088.300000000003</v>
      </c>
      <c r="G103" s="2">
        <v>1563.3</v>
      </c>
      <c r="H103" s="2">
        <v>6</v>
      </c>
      <c r="I103" s="2">
        <v>2400</v>
      </c>
      <c r="J103" s="2">
        <f t="shared" si="16"/>
        <v>54.027647999999992</v>
      </c>
      <c r="K103" s="2">
        <f t="shared" si="17"/>
        <v>32.199215999999993</v>
      </c>
      <c r="L103" s="2">
        <f t="shared" si="18"/>
        <v>58.213546079999993</v>
      </c>
      <c r="M103" s="2">
        <f t="shared" si="12"/>
        <v>375.19200000000001</v>
      </c>
      <c r="N103" s="2"/>
      <c r="O103" s="40"/>
      <c r="P103" s="2">
        <v>6</v>
      </c>
      <c r="Q103" s="2">
        <f t="shared" si="8"/>
        <v>2.3661338091118442</v>
      </c>
    </row>
    <row r="104" spans="1:17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40" t="s">
        <v>63</v>
      </c>
      <c r="P104" s="2">
        <v>1</v>
      </c>
      <c r="Q104" s="2">
        <f t="shared" si="8"/>
        <v>2.091046097232558</v>
      </c>
    </row>
    <row r="105" spans="1:17" x14ac:dyDescent="0.3">
      <c r="A105" s="2"/>
      <c r="B105" s="40" t="s">
        <v>63</v>
      </c>
      <c r="C105" s="2">
        <v>1</v>
      </c>
      <c r="D105" s="2" t="s">
        <v>44</v>
      </c>
      <c r="E105" s="2">
        <v>83.9</v>
      </c>
      <c r="F105" s="2">
        <v>35088.300000000003</v>
      </c>
      <c r="G105" s="2">
        <v>1563.3</v>
      </c>
      <c r="H105" s="2">
        <v>6</v>
      </c>
      <c r="I105" s="2">
        <v>2400</v>
      </c>
      <c r="J105" s="2">
        <f t="shared" ref="J105:J109" si="19">(G105*I105/10^5)*1.2*1.2</f>
        <v>54.027647999999992</v>
      </c>
      <c r="K105" s="2">
        <f t="shared" ref="K105:K109" si="20">((2*J105)/H105)+((1.41*3+0.5*1)*H105/2)</f>
        <v>32.199215999999993</v>
      </c>
      <c r="L105" s="2">
        <f t="shared" ref="L105:L109" si="21">J105+K105*0.13</f>
        <v>58.213546079999993</v>
      </c>
      <c r="M105" s="2">
        <f t="shared" si="12"/>
        <v>375.19200000000001</v>
      </c>
      <c r="N105" s="2"/>
      <c r="O105" s="40"/>
      <c r="P105" s="2">
        <v>2</v>
      </c>
      <c r="Q105" s="2">
        <f t="shared" si="8"/>
        <v>1.0123963113767818</v>
      </c>
    </row>
    <row r="106" spans="1:17" x14ac:dyDescent="0.3">
      <c r="A106" s="2"/>
      <c r="B106" s="40"/>
      <c r="C106" s="2">
        <v>2</v>
      </c>
      <c r="D106" s="2" t="s">
        <v>44</v>
      </c>
      <c r="E106" s="2">
        <v>83.9</v>
      </c>
      <c r="F106" s="2">
        <v>35088.300000000003</v>
      </c>
      <c r="G106" s="2">
        <v>1563.3</v>
      </c>
      <c r="H106" s="2">
        <v>6</v>
      </c>
      <c r="I106" s="2">
        <v>2400</v>
      </c>
      <c r="J106" s="2">
        <f t="shared" si="19"/>
        <v>54.027647999999992</v>
      </c>
      <c r="K106" s="2">
        <f t="shared" si="20"/>
        <v>32.199215999999993</v>
      </c>
      <c r="L106" s="2">
        <f t="shared" si="21"/>
        <v>58.213546079999993</v>
      </c>
      <c r="M106" s="2">
        <f t="shared" si="12"/>
        <v>375.19200000000001</v>
      </c>
      <c r="N106" s="2"/>
      <c r="O106" s="40"/>
      <c r="P106" s="2">
        <v>3</v>
      </c>
      <c r="Q106" s="2">
        <f t="shared" si="8"/>
        <v>1.0153062080590118</v>
      </c>
    </row>
    <row r="107" spans="1:17" x14ac:dyDescent="0.3">
      <c r="A107" s="2"/>
      <c r="B107" s="40"/>
      <c r="C107" s="2">
        <v>3</v>
      </c>
      <c r="D107" s="2" t="s">
        <v>44</v>
      </c>
      <c r="E107" s="2">
        <v>83.9</v>
      </c>
      <c r="F107" s="2">
        <v>35088.300000000003</v>
      </c>
      <c r="G107" s="2">
        <v>1563.3</v>
      </c>
      <c r="H107" s="2">
        <v>6</v>
      </c>
      <c r="I107" s="2">
        <v>2400</v>
      </c>
      <c r="J107" s="2">
        <f t="shared" si="19"/>
        <v>54.027647999999992</v>
      </c>
      <c r="K107" s="2">
        <f t="shared" si="20"/>
        <v>32.199215999999993</v>
      </c>
      <c r="L107" s="2">
        <f t="shared" si="21"/>
        <v>58.213546079999993</v>
      </c>
      <c r="M107" s="2">
        <f t="shared" si="12"/>
        <v>375.19200000000001</v>
      </c>
      <c r="N107" s="2"/>
      <c r="O107" s="40"/>
      <c r="P107" s="2">
        <v>4</v>
      </c>
      <c r="Q107" s="2">
        <f t="shared" si="8"/>
        <v>1.0153062080590118</v>
      </c>
    </row>
    <row r="108" spans="1:17" x14ac:dyDescent="0.3">
      <c r="A108" s="2"/>
      <c r="B108" s="40"/>
      <c r="C108" s="2">
        <v>4</v>
      </c>
      <c r="D108" s="2" t="s">
        <v>44</v>
      </c>
      <c r="E108" s="2">
        <v>83.9</v>
      </c>
      <c r="F108" s="2">
        <v>35088.300000000003</v>
      </c>
      <c r="G108" s="2">
        <v>1563.3</v>
      </c>
      <c r="H108" s="2">
        <v>6</v>
      </c>
      <c r="I108" s="2">
        <v>2400</v>
      </c>
      <c r="J108" s="2">
        <f t="shared" si="19"/>
        <v>54.027647999999992</v>
      </c>
      <c r="K108" s="2">
        <f t="shared" si="20"/>
        <v>32.199215999999993</v>
      </c>
      <c r="L108" s="2">
        <f t="shared" si="21"/>
        <v>58.213546079999993</v>
      </c>
      <c r="M108" s="2">
        <f t="shared" si="12"/>
        <v>375.19200000000001</v>
      </c>
      <c r="N108" s="2"/>
      <c r="O108" s="40"/>
      <c r="P108" s="2">
        <v>5</v>
      </c>
      <c r="Q108" s="2">
        <f t="shared" si="8"/>
        <v>1.0123963113767818</v>
      </c>
    </row>
    <row r="109" spans="1:17" x14ac:dyDescent="0.3">
      <c r="A109" s="2"/>
      <c r="B109" s="40"/>
      <c r="C109" s="2">
        <v>5</v>
      </c>
      <c r="D109" s="2" t="s">
        <v>44</v>
      </c>
      <c r="E109" s="2">
        <v>83.9</v>
      </c>
      <c r="F109" s="2">
        <v>35088.300000000003</v>
      </c>
      <c r="G109" s="2">
        <v>1563.3</v>
      </c>
      <c r="H109" s="2">
        <v>6</v>
      </c>
      <c r="I109" s="2">
        <v>2400</v>
      </c>
      <c r="J109" s="2">
        <f t="shared" si="19"/>
        <v>54.027647999999992</v>
      </c>
      <c r="K109" s="2">
        <f t="shared" si="20"/>
        <v>32.199215999999993</v>
      </c>
      <c r="L109" s="2">
        <f t="shared" si="21"/>
        <v>58.213546079999993</v>
      </c>
      <c r="M109" s="2">
        <f t="shared" si="12"/>
        <v>375.19200000000001</v>
      </c>
      <c r="N109" s="2"/>
      <c r="O109" s="40"/>
      <c r="P109" s="2">
        <v>6</v>
      </c>
      <c r="Q109" s="2">
        <f t="shared" si="8"/>
        <v>2.091046097232558</v>
      </c>
    </row>
    <row r="110" spans="1:17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40" t="s">
        <v>67</v>
      </c>
      <c r="P110" s="2">
        <v>1</v>
      </c>
      <c r="Q110" s="2">
        <f t="shared" si="8"/>
        <v>2.1784254759348713</v>
      </c>
    </row>
    <row r="111" spans="1:17" x14ac:dyDescent="0.3">
      <c r="B111" s="40" t="s">
        <v>67</v>
      </c>
      <c r="C111" s="2">
        <v>1</v>
      </c>
      <c r="D111" s="2" t="s">
        <v>13</v>
      </c>
      <c r="E111" s="2">
        <v>76.099999999999994</v>
      </c>
      <c r="F111" s="2">
        <v>25473.4</v>
      </c>
      <c r="G111" s="2">
        <v>1284.7</v>
      </c>
      <c r="H111" s="2">
        <v>6</v>
      </c>
      <c r="I111" s="2">
        <v>2400</v>
      </c>
      <c r="J111" s="2">
        <f t="shared" ref="J111:J115" si="22">(G111*I111/10^5)*1.2*1.2</f>
        <v>44.399231999999991</v>
      </c>
      <c r="K111" s="2">
        <f t="shared" ref="K111:K115" si="23">((2*J111)/H111)+((1.41*3+0.5*1)*H111/2)</f>
        <v>28.989743999999995</v>
      </c>
      <c r="L111" s="2">
        <f t="shared" ref="L111:L115" si="24">J111+K111*0.13</f>
        <v>48.16789871999999</v>
      </c>
      <c r="M111" s="2">
        <f t="shared" si="12"/>
        <v>308.32799999999997</v>
      </c>
      <c r="N111" s="2"/>
      <c r="O111" s="40"/>
      <c r="P111" s="2">
        <v>2</v>
      </c>
      <c r="Q111" s="2">
        <f t="shared" si="8"/>
        <v>1.0560820272854929</v>
      </c>
    </row>
    <row r="112" spans="1:17" x14ac:dyDescent="0.3">
      <c r="A112" s="2"/>
      <c r="B112" s="40"/>
      <c r="C112" s="2">
        <v>2</v>
      </c>
      <c r="D112" s="2" t="s">
        <v>13</v>
      </c>
      <c r="E112" s="2">
        <v>76.099999999999994</v>
      </c>
      <c r="F112" s="2">
        <v>25473.4</v>
      </c>
      <c r="G112" s="2">
        <v>1284.7</v>
      </c>
      <c r="H112" s="2">
        <v>6</v>
      </c>
      <c r="I112" s="2">
        <v>2400</v>
      </c>
      <c r="J112" s="2">
        <f t="shared" si="22"/>
        <v>44.399231999999991</v>
      </c>
      <c r="K112" s="2">
        <f t="shared" si="23"/>
        <v>28.989743999999995</v>
      </c>
      <c r="L112" s="2">
        <f t="shared" si="24"/>
        <v>48.16789871999999</v>
      </c>
      <c r="M112" s="2">
        <f t="shared" si="12"/>
        <v>308.32799999999997</v>
      </c>
      <c r="N112" s="2"/>
      <c r="O112" s="40"/>
      <c r="P112" s="2">
        <v>3</v>
      </c>
      <c r="Q112" s="2">
        <f t="shared" si="8"/>
        <v>1.0590631276457603</v>
      </c>
    </row>
    <row r="113" spans="1:17" x14ac:dyDescent="0.3">
      <c r="A113" s="2"/>
      <c r="B113" s="40"/>
      <c r="C113" s="2">
        <v>3</v>
      </c>
      <c r="D113" s="2" t="s">
        <v>13</v>
      </c>
      <c r="E113" s="2">
        <v>76.099999999999994</v>
      </c>
      <c r="F113" s="2">
        <v>25473.4</v>
      </c>
      <c r="G113" s="2">
        <v>1284.7</v>
      </c>
      <c r="H113" s="2">
        <v>6</v>
      </c>
      <c r="I113" s="2">
        <v>2400</v>
      </c>
      <c r="J113" s="2">
        <f t="shared" si="22"/>
        <v>44.399231999999991</v>
      </c>
      <c r="K113" s="2">
        <f t="shared" si="23"/>
        <v>28.989743999999995</v>
      </c>
      <c r="L113" s="2">
        <f t="shared" si="24"/>
        <v>48.16789871999999</v>
      </c>
      <c r="M113" s="2">
        <f t="shared" si="12"/>
        <v>308.32799999999997</v>
      </c>
      <c r="N113" s="2"/>
      <c r="O113" s="40"/>
      <c r="P113" s="2">
        <v>4</v>
      </c>
      <c r="Q113" s="2">
        <f t="shared" si="8"/>
        <v>1.0590631276457603</v>
      </c>
    </row>
    <row r="114" spans="1:17" x14ac:dyDescent="0.3">
      <c r="A114" s="2"/>
      <c r="B114" s="40"/>
      <c r="C114" s="2">
        <v>4</v>
      </c>
      <c r="D114" s="2" t="s">
        <v>13</v>
      </c>
      <c r="E114" s="2">
        <v>76.099999999999994</v>
      </c>
      <c r="F114" s="2">
        <v>25473.4</v>
      </c>
      <c r="G114" s="2">
        <v>1284.7</v>
      </c>
      <c r="H114" s="2">
        <v>6</v>
      </c>
      <c r="I114" s="2">
        <v>2400</v>
      </c>
      <c r="J114" s="2">
        <f t="shared" si="22"/>
        <v>44.399231999999991</v>
      </c>
      <c r="K114" s="2">
        <f t="shared" si="23"/>
        <v>28.989743999999995</v>
      </c>
      <c r="L114" s="2">
        <f t="shared" si="24"/>
        <v>48.16789871999999</v>
      </c>
      <c r="M114" s="2">
        <f t="shared" si="12"/>
        <v>308.32799999999997</v>
      </c>
      <c r="N114" s="2"/>
      <c r="O114" s="40"/>
      <c r="P114" s="2">
        <v>5</v>
      </c>
      <c r="Q114" s="2">
        <f t="shared" si="8"/>
        <v>1.0560820272854929</v>
      </c>
    </row>
    <row r="115" spans="1:17" x14ac:dyDescent="0.3">
      <c r="A115" s="2"/>
      <c r="B115" s="40"/>
      <c r="C115" s="2">
        <v>5</v>
      </c>
      <c r="D115" s="2" t="s">
        <v>13</v>
      </c>
      <c r="E115" s="2">
        <v>76.099999999999994</v>
      </c>
      <c r="F115" s="2">
        <v>25473.4</v>
      </c>
      <c r="G115" s="2">
        <v>1284.7</v>
      </c>
      <c r="H115" s="2">
        <v>6</v>
      </c>
      <c r="I115" s="2">
        <v>2400</v>
      </c>
      <c r="J115" s="2">
        <f t="shared" si="22"/>
        <v>44.399231999999991</v>
      </c>
      <c r="K115" s="2">
        <f t="shared" si="23"/>
        <v>28.989743999999995</v>
      </c>
      <c r="L115" s="2">
        <f t="shared" si="24"/>
        <v>48.16789871999999</v>
      </c>
      <c r="M115" s="2">
        <f t="shared" si="12"/>
        <v>308.32799999999997</v>
      </c>
      <c r="N115" s="2"/>
      <c r="O115" s="40"/>
      <c r="P115" s="2">
        <v>6</v>
      </c>
      <c r="Q115" s="2">
        <f t="shared" si="8"/>
        <v>2.1784254759348713</v>
      </c>
    </row>
    <row r="116" spans="1:17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40" t="s">
        <v>68</v>
      </c>
      <c r="P116" s="2">
        <v>1</v>
      </c>
      <c r="Q116" s="2">
        <f t="shared" si="8"/>
        <v>2.2633442976699496</v>
      </c>
    </row>
    <row r="117" spans="1:17" x14ac:dyDescent="0.3">
      <c r="A117" s="2"/>
      <c r="B117" s="40" t="s">
        <v>68</v>
      </c>
      <c r="C117" s="2">
        <v>1</v>
      </c>
      <c r="D117" s="2" t="s">
        <v>13</v>
      </c>
      <c r="E117" s="2">
        <v>76.099999999999994</v>
      </c>
      <c r="F117" s="2">
        <v>25473.4</v>
      </c>
      <c r="G117" s="2">
        <v>1284.7</v>
      </c>
      <c r="H117" s="2">
        <v>6</v>
      </c>
      <c r="I117" s="2">
        <v>2400</v>
      </c>
      <c r="J117" s="2">
        <f t="shared" ref="J117:J121" si="25">(G117*I117/10^5)*1.2*1.2</f>
        <v>44.399231999999991</v>
      </c>
      <c r="K117" s="2">
        <f t="shared" ref="K117:K121" si="26">((2*J117)/H117)+((1.41*3+0.5*1)*H117/2)</f>
        <v>28.989743999999995</v>
      </c>
      <c r="L117" s="2">
        <f t="shared" ref="L117:L121" si="27">J117+K117*0.13</f>
        <v>48.16789871999999</v>
      </c>
      <c r="M117" s="2">
        <f t="shared" si="12"/>
        <v>308.32799999999997</v>
      </c>
      <c r="N117" s="2"/>
      <c r="O117" s="40"/>
      <c r="P117" s="2">
        <v>2</v>
      </c>
      <c r="Q117" s="2">
        <f t="shared" si="8"/>
        <v>1.1069623660542665</v>
      </c>
    </row>
    <row r="118" spans="1:17" x14ac:dyDescent="0.3">
      <c r="A118" s="2"/>
      <c r="B118" s="40"/>
      <c r="C118" s="2">
        <v>2</v>
      </c>
      <c r="D118" s="2" t="s">
        <v>13</v>
      </c>
      <c r="E118" s="2">
        <v>76.099999999999994</v>
      </c>
      <c r="F118" s="2">
        <v>25473.4</v>
      </c>
      <c r="G118" s="2">
        <v>1284.7</v>
      </c>
      <c r="H118" s="2">
        <v>6</v>
      </c>
      <c r="I118" s="2">
        <v>2400</v>
      </c>
      <c r="J118" s="2">
        <f t="shared" si="25"/>
        <v>44.399231999999991</v>
      </c>
      <c r="K118" s="2">
        <f t="shared" si="26"/>
        <v>28.989743999999995</v>
      </c>
      <c r="L118" s="2">
        <f t="shared" si="27"/>
        <v>48.16789871999999</v>
      </c>
      <c r="M118" s="2">
        <f t="shared" si="12"/>
        <v>308.32799999999997</v>
      </c>
      <c r="N118" s="2"/>
      <c r="O118" s="40"/>
      <c r="P118" s="2">
        <v>3</v>
      </c>
      <c r="Q118" s="2">
        <f t="shared" si="8"/>
        <v>1.109254342187417</v>
      </c>
    </row>
    <row r="119" spans="1:17" x14ac:dyDescent="0.3">
      <c r="A119" s="2"/>
      <c r="B119" s="40"/>
      <c r="C119" s="2">
        <v>3</v>
      </c>
      <c r="D119" s="2" t="s">
        <v>13</v>
      </c>
      <c r="E119" s="2">
        <v>76.099999999999994</v>
      </c>
      <c r="F119" s="2">
        <v>25473.4</v>
      </c>
      <c r="G119" s="2">
        <v>1284.7</v>
      </c>
      <c r="H119" s="2">
        <v>6</v>
      </c>
      <c r="I119" s="2">
        <v>2400</v>
      </c>
      <c r="J119" s="2">
        <f t="shared" si="25"/>
        <v>44.399231999999991</v>
      </c>
      <c r="K119" s="2">
        <f t="shared" si="26"/>
        <v>28.989743999999995</v>
      </c>
      <c r="L119" s="2">
        <f t="shared" si="27"/>
        <v>48.16789871999999</v>
      </c>
      <c r="M119" s="2">
        <f t="shared" si="12"/>
        <v>308.32799999999997</v>
      </c>
      <c r="N119" s="2"/>
      <c r="O119" s="40"/>
      <c r="P119" s="2">
        <v>4</v>
      </c>
      <c r="Q119" s="2">
        <f t="shared" si="8"/>
        <v>1.109254342187417</v>
      </c>
    </row>
    <row r="120" spans="1:17" x14ac:dyDescent="0.3">
      <c r="A120" s="2"/>
      <c r="B120" s="40"/>
      <c r="C120" s="2">
        <v>4</v>
      </c>
      <c r="D120" s="2" t="s">
        <v>13</v>
      </c>
      <c r="E120" s="2">
        <v>76.099999999999994</v>
      </c>
      <c r="F120" s="2">
        <v>25473.4</v>
      </c>
      <c r="G120" s="2">
        <v>1284.7</v>
      </c>
      <c r="H120" s="2">
        <v>6</v>
      </c>
      <c r="I120" s="2">
        <v>2400</v>
      </c>
      <c r="J120" s="2">
        <f t="shared" si="25"/>
        <v>44.399231999999991</v>
      </c>
      <c r="K120" s="2">
        <f t="shared" si="26"/>
        <v>28.989743999999995</v>
      </c>
      <c r="L120" s="2">
        <f t="shared" si="27"/>
        <v>48.16789871999999</v>
      </c>
      <c r="M120" s="2">
        <f t="shared" si="12"/>
        <v>308.32799999999997</v>
      </c>
      <c r="N120" s="2"/>
      <c r="O120" s="40"/>
      <c r="P120" s="2">
        <v>5</v>
      </c>
      <c r="Q120" s="2">
        <f t="shared" si="8"/>
        <v>1.1069623660542665</v>
      </c>
    </row>
    <row r="121" spans="1:17" x14ac:dyDescent="0.3">
      <c r="A121" s="2"/>
      <c r="B121" s="40"/>
      <c r="C121" s="2">
        <v>5</v>
      </c>
      <c r="D121" s="2" t="s">
        <v>13</v>
      </c>
      <c r="E121" s="2">
        <v>76.099999999999994</v>
      </c>
      <c r="F121" s="2">
        <v>25473.4</v>
      </c>
      <c r="G121" s="2">
        <v>1284.7</v>
      </c>
      <c r="H121" s="2">
        <v>6</v>
      </c>
      <c r="I121" s="2">
        <v>2400</v>
      </c>
      <c r="J121" s="2">
        <f t="shared" si="25"/>
        <v>44.399231999999991</v>
      </c>
      <c r="K121" s="2">
        <f t="shared" si="26"/>
        <v>28.989743999999995</v>
      </c>
      <c r="L121" s="2">
        <f t="shared" si="27"/>
        <v>48.16789871999999</v>
      </c>
      <c r="M121" s="2">
        <f t="shared" si="12"/>
        <v>308.32799999999997</v>
      </c>
      <c r="N121" s="2"/>
      <c r="O121" s="40"/>
      <c r="P121" s="2">
        <v>6</v>
      </c>
      <c r="Q121" s="2">
        <f t="shared" si="8"/>
        <v>2.2633442976699496</v>
      </c>
    </row>
    <row r="122" spans="1:17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40" t="s">
        <v>69</v>
      </c>
      <c r="P122" s="2">
        <v>1</v>
      </c>
      <c r="Q122" s="2">
        <f t="shared" si="8"/>
        <v>1.151911131845933</v>
      </c>
    </row>
    <row r="123" spans="1:17" x14ac:dyDescent="0.3">
      <c r="A123" s="2"/>
      <c r="B123" s="40" t="s">
        <v>69</v>
      </c>
      <c r="C123" s="2">
        <v>1</v>
      </c>
      <c r="D123" s="2" t="s">
        <v>13</v>
      </c>
      <c r="E123" s="2">
        <v>76.099999999999994</v>
      </c>
      <c r="F123" s="2">
        <v>25473.4</v>
      </c>
      <c r="G123" s="2">
        <v>1284.7</v>
      </c>
      <c r="H123" s="2">
        <v>6</v>
      </c>
      <c r="I123" s="2">
        <v>2400</v>
      </c>
      <c r="J123" s="2">
        <f t="shared" ref="J123:J127" si="28">(G123*I123/10^5)*1.2*1.2</f>
        <v>44.399231999999991</v>
      </c>
      <c r="K123" s="2">
        <f t="shared" ref="K123:K127" si="29">((2*J123)/H123)+((1.41*3+0.5*1)*H123/2)</f>
        <v>28.989743999999995</v>
      </c>
      <c r="L123" s="2">
        <f t="shared" ref="L123:L127" si="30">J123+K123*0.13</f>
        <v>48.16789871999999</v>
      </c>
      <c r="M123" s="2">
        <f t="shared" si="12"/>
        <v>308.32799999999997</v>
      </c>
      <c r="N123" s="2"/>
      <c r="O123" s="40"/>
      <c r="P123" s="2">
        <v>2</v>
      </c>
      <c r="Q123" s="2">
        <f t="shared" si="8"/>
        <v>0.56622189890760755</v>
      </c>
    </row>
    <row r="124" spans="1:17" x14ac:dyDescent="0.3">
      <c r="A124" s="2"/>
      <c r="B124" s="40"/>
      <c r="C124" s="2">
        <v>2</v>
      </c>
      <c r="D124" s="2" t="s">
        <v>13</v>
      </c>
      <c r="E124" s="2">
        <v>76.099999999999994</v>
      </c>
      <c r="F124" s="2">
        <v>25473.4</v>
      </c>
      <c r="G124" s="2">
        <v>1284.7</v>
      </c>
      <c r="H124" s="2">
        <v>6</v>
      </c>
      <c r="I124" s="2">
        <v>2400</v>
      </c>
      <c r="J124" s="2">
        <f t="shared" si="28"/>
        <v>44.399231999999991</v>
      </c>
      <c r="K124" s="2">
        <f t="shared" si="29"/>
        <v>28.989743999999995</v>
      </c>
      <c r="L124" s="2">
        <f t="shared" si="30"/>
        <v>48.16789871999999</v>
      </c>
      <c r="M124" s="2">
        <f t="shared" si="12"/>
        <v>308.32799999999997</v>
      </c>
      <c r="N124" s="2"/>
      <c r="O124" s="40"/>
      <c r="P124" s="2">
        <v>3</v>
      </c>
      <c r="Q124" s="2">
        <f t="shared" si="8"/>
        <v>0.56715604508214323</v>
      </c>
    </row>
    <row r="125" spans="1:17" x14ac:dyDescent="0.3">
      <c r="A125" s="2"/>
      <c r="B125" s="40"/>
      <c r="C125" s="2">
        <v>3</v>
      </c>
      <c r="D125" s="2" t="s">
        <v>13</v>
      </c>
      <c r="E125" s="2">
        <v>76.099999999999994</v>
      </c>
      <c r="F125" s="2">
        <v>25473.4</v>
      </c>
      <c r="G125" s="2">
        <v>1284.7</v>
      </c>
      <c r="H125" s="2">
        <v>6</v>
      </c>
      <c r="I125" s="2">
        <v>2400</v>
      </c>
      <c r="J125" s="2">
        <f t="shared" si="28"/>
        <v>44.399231999999991</v>
      </c>
      <c r="K125" s="2">
        <f t="shared" si="29"/>
        <v>28.989743999999995</v>
      </c>
      <c r="L125" s="2">
        <f t="shared" si="30"/>
        <v>48.16789871999999</v>
      </c>
      <c r="M125" s="2">
        <f t="shared" si="12"/>
        <v>308.32799999999997</v>
      </c>
      <c r="N125" s="2"/>
      <c r="O125" s="40"/>
      <c r="P125" s="2">
        <v>4</v>
      </c>
      <c r="Q125" s="2">
        <f t="shared" si="8"/>
        <v>0.56715604508214323</v>
      </c>
    </row>
    <row r="126" spans="1:17" x14ac:dyDescent="0.3">
      <c r="A126" s="2"/>
      <c r="B126" s="40"/>
      <c r="C126" s="2">
        <v>4</v>
      </c>
      <c r="D126" s="2" t="s">
        <v>13</v>
      </c>
      <c r="E126" s="2">
        <v>76.099999999999994</v>
      </c>
      <c r="F126" s="2">
        <v>25473.4</v>
      </c>
      <c r="G126" s="2">
        <v>1284.7</v>
      </c>
      <c r="H126" s="2">
        <v>6</v>
      </c>
      <c r="I126" s="2">
        <v>2400</v>
      </c>
      <c r="J126" s="2">
        <f t="shared" si="28"/>
        <v>44.399231999999991</v>
      </c>
      <c r="K126" s="2">
        <f t="shared" si="29"/>
        <v>28.989743999999995</v>
      </c>
      <c r="L126" s="2">
        <f t="shared" si="30"/>
        <v>48.16789871999999</v>
      </c>
      <c r="M126" s="2">
        <f t="shared" si="12"/>
        <v>308.32799999999997</v>
      </c>
      <c r="N126" s="2"/>
      <c r="O126" s="40"/>
      <c r="P126" s="2">
        <v>5</v>
      </c>
      <c r="Q126" s="2">
        <f t="shared" si="8"/>
        <v>0.56622189890760755</v>
      </c>
    </row>
    <row r="127" spans="1:17" x14ac:dyDescent="0.3">
      <c r="A127" s="2"/>
      <c r="B127" s="40"/>
      <c r="C127" s="2">
        <v>5</v>
      </c>
      <c r="D127" s="2" t="s">
        <v>13</v>
      </c>
      <c r="E127" s="2">
        <v>76.099999999999994</v>
      </c>
      <c r="F127" s="2">
        <v>25473.4</v>
      </c>
      <c r="G127" s="2">
        <v>1284.7</v>
      </c>
      <c r="H127" s="2">
        <v>6</v>
      </c>
      <c r="I127" s="2">
        <v>2400</v>
      </c>
      <c r="J127" s="2">
        <f t="shared" si="28"/>
        <v>44.399231999999991</v>
      </c>
      <c r="K127" s="2">
        <f t="shared" si="29"/>
        <v>28.989743999999995</v>
      </c>
      <c r="L127" s="2">
        <f t="shared" si="30"/>
        <v>48.16789871999999</v>
      </c>
      <c r="M127" s="2">
        <f t="shared" si="12"/>
        <v>308.32799999999997</v>
      </c>
      <c r="N127" s="2"/>
      <c r="O127" s="40"/>
      <c r="P127" s="2">
        <v>6</v>
      </c>
      <c r="Q127" s="2">
        <f t="shared" si="8"/>
        <v>1.151911131845933</v>
      </c>
    </row>
    <row r="128" spans="1:17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4"/>
    </row>
    <row r="129" spans="1:17" x14ac:dyDescent="0.3">
      <c r="A129" s="48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50"/>
      <c r="M129" s="2"/>
      <c r="N129" s="2"/>
      <c r="O129" s="2"/>
      <c r="P129" s="2"/>
      <c r="Q129" s="2"/>
    </row>
    <row r="130" spans="1:17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5.6" x14ac:dyDescent="0.3">
      <c r="A131" s="1" t="s">
        <v>23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5" thickBot="1" x14ac:dyDescent="0.35">
      <c r="A132" s="2"/>
      <c r="B132" s="3" t="s">
        <v>1</v>
      </c>
      <c r="C132" s="3" t="s">
        <v>24</v>
      </c>
      <c r="D132" s="3" t="s">
        <v>3</v>
      </c>
      <c r="E132" s="3" t="s">
        <v>4</v>
      </c>
      <c r="F132" s="3" t="s">
        <v>5</v>
      </c>
      <c r="G132" s="3" t="s">
        <v>6</v>
      </c>
      <c r="H132" s="3" t="s">
        <v>25</v>
      </c>
      <c r="I132" s="3" t="s">
        <v>8</v>
      </c>
      <c r="J132" s="3" t="s">
        <v>26</v>
      </c>
      <c r="K132" s="3" t="s">
        <v>48</v>
      </c>
      <c r="L132" s="3" t="s">
        <v>31</v>
      </c>
      <c r="M132" s="3" t="s">
        <v>74</v>
      </c>
      <c r="N132" s="3" t="s">
        <v>76</v>
      </c>
      <c r="O132" s="2"/>
      <c r="P132" s="2"/>
      <c r="Q132" s="2"/>
    </row>
    <row r="133" spans="1:17" ht="14.4" customHeight="1" x14ac:dyDescent="0.3">
      <c r="A133" s="2"/>
      <c r="B133" s="41" t="s">
        <v>12</v>
      </c>
      <c r="C133" s="20">
        <v>1</v>
      </c>
      <c r="D133" s="21" t="s">
        <v>137</v>
      </c>
      <c r="E133" s="21">
        <v>368.2</v>
      </c>
      <c r="F133" s="31">
        <v>77308.7</v>
      </c>
      <c r="G133" s="31">
        <v>4896.1000000000004</v>
      </c>
      <c r="H133" s="20">
        <v>3.4</v>
      </c>
      <c r="I133" s="20">
        <v>3600</v>
      </c>
      <c r="J133" s="20">
        <f>G133*I133/10^5</f>
        <v>176.25960000000001</v>
      </c>
      <c r="K133" s="20">
        <v>7540.22</v>
      </c>
      <c r="L133" s="22">
        <f>G133*(I133-K133*100/E133)/10^5</f>
        <v>75.99433345464422</v>
      </c>
      <c r="M133" s="20">
        <v>3589.48</v>
      </c>
      <c r="N133" s="23">
        <f>G133*(I133-M133*1000/10/E133)/10^4</f>
        <v>1285.2887477457905</v>
      </c>
      <c r="O133" s="4"/>
      <c r="P133" s="4"/>
      <c r="Q133" s="4"/>
    </row>
    <row r="134" spans="1:17" x14ac:dyDescent="0.3">
      <c r="A134" s="2"/>
      <c r="B134" s="42"/>
      <c r="C134" s="2">
        <v>2</v>
      </c>
      <c r="D134" s="4" t="s">
        <v>137</v>
      </c>
      <c r="E134" s="4">
        <v>368.2</v>
      </c>
      <c r="F134">
        <v>77308.7</v>
      </c>
      <c r="G134">
        <v>4896.1000000000004</v>
      </c>
      <c r="H134" s="2">
        <v>3.4</v>
      </c>
      <c r="I134" s="2">
        <v>3600</v>
      </c>
      <c r="J134" s="2">
        <f t="shared" ref="J134:J197" si="31">G134*I134/10^5</f>
        <v>176.25960000000001</v>
      </c>
      <c r="K134" s="2">
        <v>6233.53</v>
      </c>
      <c r="L134" s="18">
        <f t="shared" ref="L134:L197" si="32">G134*(I134-K134*100/E134)/10^5</f>
        <v>93.369903549701249</v>
      </c>
      <c r="M134" s="2">
        <v>5703.29</v>
      </c>
      <c r="N134" s="9">
        <f t="shared" ref="N134:N197" si="33">G134*(I134-M134*1000/10/E134)/10^4</f>
        <v>1004.2071306626832</v>
      </c>
      <c r="O134" s="4"/>
      <c r="P134" s="4"/>
      <c r="Q134" s="4"/>
    </row>
    <row r="135" spans="1:17" x14ac:dyDescent="0.3">
      <c r="A135" s="2"/>
      <c r="B135" s="42"/>
      <c r="C135" s="2">
        <v>3</v>
      </c>
      <c r="D135" s="4" t="s">
        <v>137</v>
      </c>
      <c r="E135" s="4">
        <v>368.2</v>
      </c>
      <c r="F135">
        <v>77308.7</v>
      </c>
      <c r="G135">
        <v>4896.1000000000004</v>
      </c>
      <c r="H135" s="2">
        <v>3.4</v>
      </c>
      <c r="I135" s="2">
        <v>3600</v>
      </c>
      <c r="J135" s="2">
        <f t="shared" si="31"/>
        <v>176.25960000000001</v>
      </c>
      <c r="K135" s="2">
        <v>6291.95</v>
      </c>
      <c r="L135" s="18">
        <f t="shared" si="32"/>
        <v>92.593069866920146</v>
      </c>
      <c r="M135" s="2">
        <v>6043.91</v>
      </c>
      <c r="N135" s="9">
        <f t="shared" si="33"/>
        <v>958.91355157523083</v>
      </c>
      <c r="O135" s="4"/>
      <c r="P135" s="4"/>
      <c r="Q135" s="4"/>
    </row>
    <row r="136" spans="1:17" x14ac:dyDescent="0.3">
      <c r="A136" s="2"/>
      <c r="B136" s="42"/>
      <c r="C136" s="2">
        <v>4</v>
      </c>
      <c r="D136" s="4" t="s">
        <v>137</v>
      </c>
      <c r="E136" s="4">
        <v>368.2</v>
      </c>
      <c r="F136">
        <v>77308.7</v>
      </c>
      <c r="G136">
        <v>4896.1000000000004</v>
      </c>
      <c r="H136" s="2">
        <v>3.4</v>
      </c>
      <c r="I136" s="2">
        <v>3600</v>
      </c>
      <c r="J136" s="2">
        <f t="shared" si="31"/>
        <v>176.25960000000001</v>
      </c>
      <c r="K136" s="2">
        <f>K135</f>
        <v>6291.95</v>
      </c>
      <c r="L136" s="18">
        <f t="shared" si="32"/>
        <v>92.593069866920146</v>
      </c>
      <c r="M136" s="2">
        <f>M135</f>
        <v>6043.91</v>
      </c>
      <c r="N136" s="9">
        <f t="shared" si="33"/>
        <v>958.91355157523083</v>
      </c>
      <c r="O136" s="4"/>
      <c r="P136" s="4"/>
      <c r="Q136" s="4"/>
    </row>
    <row r="137" spans="1:17" x14ac:dyDescent="0.3">
      <c r="A137" s="2"/>
      <c r="B137" s="42"/>
      <c r="C137" s="2">
        <v>5</v>
      </c>
      <c r="D137" s="4" t="s">
        <v>137</v>
      </c>
      <c r="E137" s="4">
        <v>368.2</v>
      </c>
      <c r="F137">
        <v>77308.7</v>
      </c>
      <c r="G137">
        <v>4896.1000000000004</v>
      </c>
      <c r="H137" s="2">
        <v>3.4</v>
      </c>
      <c r="I137" s="2">
        <v>3600</v>
      </c>
      <c r="J137" s="2">
        <f t="shared" si="31"/>
        <v>176.25960000000001</v>
      </c>
      <c r="K137" s="2">
        <f>K134</f>
        <v>6233.53</v>
      </c>
      <c r="L137" s="18">
        <f t="shared" si="32"/>
        <v>93.369903549701249</v>
      </c>
      <c r="M137" s="2">
        <f>M134</f>
        <v>5703.29</v>
      </c>
      <c r="N137" s="9">
        <f t="shared" si="33"/>
        <v>1004.2071306626832</v>
      </c>
      <c r="O137" s="4"/>
      <c r="P137" s="4"/>
      <c r="Q137" s="4"/>
    </row>
    <row r="138" spans="1:17" ht="15" thickBot="1" x14ac:dyDescent="0.35">
      <c r="A138" s="2"/>
      <c r="B138" s="43"/>
      <c r="C138" s="11">
        <v>6</v>
      </c>
      <c r="D138" s="24" t="s">
        <v>137</v>
      </c>
      <c r="E138" s="24">
        <v>368.2</v>
      </c>
      <c r="F138" s="32">
        <v>77308.7</v>
      </c>
      <c r="G138" s="32">
        <v>4896.1000000000004</v>
      </c>
      <c r="H138" s="11">
        <v>3.4</v>
      </c>
      <c r="I138" s="11">
        <v>3600</v>
      </c>
      <c r="J138" s="11">
        <f t="shared" si="31"/>
        <v>176.25960000000001</v>
      </c>
      <c r="K138" s="11">
        <f>K133</f>
        <v>7540.22</v>
      </c>
      <c r="L138" s="25">
        <f t="shared" si="32"/>
        <v>75.99433345464422</v>
      </c>
      <c r="M138" s="11">
        <f>M133</f>
        <v>3589.48</v>
      </c>
      <c r="N138" s="12">
        <f t="shared" si="33"/>
        <v>1285.2887477457905</v>
      </c>
      <c r="O138" s="4"/>
      <c r="P138" s="4"/>
      <c r="Q138" s="4"/>
    </row>
    <row r="139" spans="1:17" x14ac:dyDescent="0.3">
      <c r="A139" s="2"/>
      <c r="B139" s="41" t="s">
        <v>16</v>
      </c>
      <c r="C139" s="20">
        <v>1</v>
      </c>
      <c r="D139" s="21" t="s">
        <v>137</v>
      </c>
      <c r="E139" s="21">
        <v>368.2</v>
      </c>
      <c r="F139" s="31">
        <v>77308.7</v>
      </c>
      <c r="G139" s="31">
        <v>4896.1000000000004</v>
      </c>
      <c r="H139" s="20">
        <v>3.4</v>
      </c>
      <c r="I139" s="20">
        <v>3600</v>
      </c>
      <c r="J139" s="20">
        <f t="shared" si="31"/>
        <v>176.25960000000001</v>
      </c>
      <c r="K139" s="20">
        <v>7132.6</v>
      </c>
      <c r="L139" s="22">
        <f t="shared" si="32"/>
        <v>81.414616675719728</v>
      </c>
      <c r="M139" s="20">
        <v>3436.22</v>
      </c>
      <c r="N139" s="23">
        <f t="shared" si="33"/>
        <v>1305.668331830527</v>
      </c>
      <c r="O139" s="2"/>
      <c r="P139" s="2"/>
      <c r="Q139" s="2"/>
    </row>
    <row r="140" spans="1:17" x14ac:dyDescent="0.3">
      <c r="A140" s="2"/>
      <c r="B140" s="42"/>
      <c r="C140" s="2">
        <v>2</v>
      </c>
      <c r="D140" s="4" t="s">
        <v>137</v>
      </c>
      <c r="E140" s="4">
        <v>368.2</v>
      </c>
      <c r="F140">
        <v>77308.7</v>
      </c>
      <c r="G140">
        <v>4896.1000000000004</v>
      </c>
      <c r="H140" s="2">
        <v>3.4</v>
      </c>
      <c r="I140" s="2">
        <v>3600</v>
      </c>
      <c r="J140" s="2">
        <f t="shared" si="31"/>
        <v>176.25960000000001</v>
      </c>
      <c r="K140" s="2">
        <v>5939.7</v>
      </c>
      <c r="L140" s="18">
        <f t="shared" si="32"/>
        <v>97.277076453014672</v>
      </c>
      <c r="M140" s="2">
        <v>5409.51</v>
      </c>
      <c r="N140" s="9">
        <f t="shared" si="33"/>
        <v>1043.272210999457</v>
      </c>
      <c r="O140" s="2"/>
      <c r="P140" s="2"/>
      <c r="Q140" s="2"/>
    </row>
    <row r="141" spans="1:17" x14ac:dyDescent="0.3">
      <c r="A141" s="2"/>
      <c r="B141" s="42"/>
      <c r="C141" s="2">
        <v>3</v>
      </c>
      <c r="D141" s="4" t="s">
        <v>137</v>
      </c>
      <c r="E141" s="4">
        <v>368.2</v>
      </c>
      <c r="F141">
        <v>77308.7</v>
      </c>
      <c r="G141">
        <v>4896.1000000000004</v>
      </c>
      <c r="H141" s="2">
        <v>3.4</v>
      </c>
      <c r="I141" s="2">
        <v>3600</v>
      </c>
      <c r="J141" s="2">
        <f t="shared" si="31"/>
        <v>176.25960000000001</v>
      </c>
      <c r="K141" s="2">
        <v>5987.47</v>
      </c>
      <c r="L141" s="18">
        <f t="shared" si="32"/>
        <v>96.641860002715916</v>
      </c>
      <c r="M141" s="2">
        <v>5750.91</v>
      </c>
      <c r="N141" s="9">
        <f t="shared" si="33"/>
        <v>997.87491224877795</v>
      </c>
      <c r="O141" s="4"/>
      <c r="P141" s="4"/>
      <c r="Q141" s="4"/>
    </row>
    <row r="142" spans="1:17" x14ac:dyDescent="0.3">
      <c r="A142" s="2"/>
      <c r="B142" s="42"/>
      <c r="C142" s="2">
        <v>4</v>
      </c>
      <c r="D142" s="4" t="s">
        <v>137</v>
      </c>
      <c r="E142" s="4">
        <v>368.2</v>
      </c>
      <c r="F142">
        <v>77308.7</v>
      </c>
      <c r="G142">
        <v>4896.1000000000004</v>
      </c>
      <c r="H142" s="2">
        <v>3.4</v>
      </c>
      <c r="I142" s="2">
        <v>3600</v>
      </c>
      <c r="J142" s="2">
        <f t="shared" si="31"/>
        <v>176.25960000000001</v>
      </c>
      <c r="K142" s="2">
        <f>K141</f>
        <v>5987.47</v>
      </c>
      <c r="L142" s="18">
        <f t="shared" si="32"/>
        <v>96.641860002715916</v>
      </c>
      <c r="M142" s="2">
        <f>M141</f>
        <v>5750.91</v>
      </c>
      <c r="N142" s="9">
        <f t="shared" si="33"/>
        <v>997.87491224877795</v>
      </c>
      <c r="O142" s="4"/>
      <c r="P142" s="4"/>
      <c r="Q142" s="4"/>
    </row>
    <row r="143" spans="1:17" x14ac:dyDescent="0.3">
      <c r="A143" s="2"/>
      <c r="B143" s="42"/>
      <c r="C143" s="2">
        <v>5</v>
      </c>
      <c r="D143" s="4" t="s">
        <v>137</v>
      </c>
      <c r="E143" s="4">
        <v>368.2</v>
      </c>
      <c r="F143">
        <v>77308.7</v>
      </c>
      <c r="G143">
        <v>4896.1000000000004</v>
      </c>
      <c r="H143" s="2">
        <v>3.4</v>
      </c>
      <c r="I143" s="2">
        <v>3600</v>
      </c>
      <c r="J143" s="2">
        <f t="shared" si="31"/>
        <v>176.25960000000001</v>
      </c>
      <c r="K143" s="2">
        <f>K140</f>
        <v>5939.7</v>
      </c>
      <c r="L143" s="18">
        <f t="shared" si="32"/>
        <v>97.277076453014672</v>
      </c>
      <c r="M143" s="2">
        <f>M140</f>
        <v>5409.51</v>
      </c>
      <c r="N143" s="9">
        <f t="shared" si="33"/>
        <v>1043.272210999457</v>
      </c>
      <c r="O143" s="4"/>
      <c r="P143" s="4"/>
      <c r="Q143" s="4"/>
    </row>
    <row r="144" spans="1:17" ht="15" thickBot="1" x14ac:dyDescent="0.35">
      <c r="A144" s="2"/>
      <c r="B144" s="43"/>
      <c r="C144" s="11">
        <v>6</v>
      </c>
      <c r="D144" s="24" t="s">
        <v>137</v>
      </c>
      <c r="E144" s="24">
        <v>368.2</v>
      </c>
      <c r="F144" s="32">
        <v>77308.7</v>
      </c>
      <c r="G144" s="32">
        <v>4896.1000000000004</v>
      </c>
      <c r="H144" s="11">
        <v>3.4</v>
      </c>
      <c r="I144" s="11">
        <v>3600</v>
      </c>
      <c r="J144" s="11">
        <f t="shared" si="31"/>
        <v>176.25960000000001</v>
      </c>
      <c r="K144" s="11">
        <f>K139</f>
        <v>7132.6</v>
      </c>
      <c r="L144" s="25">
        <f t="shared" si="32"/>
        <v>81.414616675719728</v>
      </c>
      <c r="M144" s="11">
        <f>M139</f>
        <v>3436.22</v>
      </c>
      <c r="N144" s="12">
        <f t="shared" si="33"/>
        <v>1305.668331830527</v>
      </c>
      <c r="O144" s="4"/>
      <c r="P144" s="4"/>
      <c r="Q144" s="4"/>
    </row>
    <row r="145" spans="1:17" x14ac:dyDescent="0.3">
      <c r="A145" s="2"/>
      <c r="B145" s="41" t="s">
        <v>17</v>
      </c>
      <c r="C145" s="20">
        <v>1</v>
      </c>
      <c r="D145" s="21" t="s">
        <v>137</v>
      </c>
      <c r="E145" s="21">
        <v>368.2</v>
      </c>
      <c r="F145" s="31">
        <v>77308.7</v>
      </c>
      <c r="G145" s="31">
        <v>4896.1000000000004</v>
      </c>
      <c r="H145" s="20">
        <v>3.4</v>
      </c>
      <c r="I145" s="20">
        <v>3600</v>
      </c>
      <c r="J145" s="20">
        <f t="shared" si="31"/>
        <v>176.25960000000001</v>
      </c>
      <c r="K145" s="20">
        <v>6684.12</v>
      </c>
      <c r="L145" s="22">
        <f t="shared" si="32"/>
        <v>87.378231363389474</v>
      </c>
      <c r="M145" s="20">
        <v>3277.16</v>
      </c>
      <c r="N145" s="23">
        <f t="shared" si="33"/>
        <v>1326.8191646931016</v>
      </c>
      <c r="O145" s="4"/>
      <c r="P145" s="4"/>
      <c r="Q145" s="4"/>
    </row>
    <row r="146" spans="1:17" x14ac:dyDescent="0.3">
      <c r="A146" s="2"/>
      <c r="B146" s="42"/>
      <c r="C146" s="2">
        <v>2</v>
      </c>
      <c r="D146" s="4" t="s">
        <v>137</v>
      </c>
      <c r="E146" s="4">
        <v>368.2</v>
      </c>
      <c r="F146">
        <v>77308.7</v>
      </c>
      <c r="G146">
        <v>4896.1000000000004</v>
      </c>
      <c r="H146" s="2">
        <v>3.4</v>
      </c>
      <c r="I146" s="2">
        <v>3600</v>
      </c>
      <c r="J146" s="2">
        <f t="shared" si="31"/>
        <v>176.25960000000001</v>
      </c>
      <c r="K146" s="2">
        <v>5645.43</v>
      </c>
      <c r="L146" s="18">
        <f t="shared" si="32"/>
        <v>101.1901002091255</v>
      </c>
      <c r="M146" s="2">
        <v>5121.1899999999996</v>
      </c>
      <c r="N146" s="9">
        <f t="shared" si="33"/>
        <v>1081.6112536936448</v>
      </c>
      <c r="O146" s="4"/>
      <c r="P146" s="4"/>
      <c r="Q146" s="4"/>
    </row>
    <row r="147" spans="1:17" x14ac:dyDescent="0.3">
      <c r="A147" s="2"/>
      <c r="B147" s="42"/>
      <c r="C147" s="2">
        <v>3</v>
      </c>
      <c r="D147" s="4" t="s">
        <v>137</v>
      </c>
      <c r="E147" s="4">
        <v>368.2</v>
      </c>
      <c r="F147">
        <v>77308.7</v>
      </c>
      <c r="G147">
        <v>4896.1000000000004</v>
      </c>
      <c r="H147" s="2">
        <v>3.4</v>
      </c>
      <c r="I147" s="2">
        <v>3600</v>
      </c>
      <c r="J147" s="2">
        <f t="shared" si="31"/>
        <v>176.25960000000001</v>
      </c>
      <c r="K147" s="2">
        <v>5683.53</v>
      </c>
      <c r="L147" s="18">
        <f t="shared" si="32"/>
        <v>100.68346954644217</v>
      </c>
      <c r="M147" s="2">
        <v>5458.3</v>
      </c>
      <c r="N147" s="9">
        <f t="shared" si="33"/>
        <v>1036.7844130907117</v>
      </c>
      <c r="O147" s="2"/>
      <c r="P147" s="2"/>
      <c r="Q147" s="4"/>
    </row>
    <row r="148" spans="1:17" x14ac:dyDescent="0.3">
      <c r="A148" s="2"/>
      <c r="B148" s="42"/>
      <c r="C148" s="2">
        <v>4</v>
      </c>
      <c r="D148" s="4" t="s">
        <v>137</v>
      </c>
      <c r="E148" s="4">
        <v>368.2</v>
      </c>
      <c r="F148">
        <v>77308.7</v>
      </c>
      <c r="G148">
        <v>4896.1000000000004</v>
      </c>
      <c r="H148" s="2">
        <v>3.4</v>
      </c>
      <c r="I148" s="2">
        <v>3600</v>
      </c>
      <c r="J148" s="2">
        <f t="shared" si="31"/>
        <v>176.25960000000001</v>
      </c>
      <c r="K148" s="2">
        <f>K147</f>
        <v>5683.53</v>
      </c>
      <c r="L148" s="18">
        <f t="shared" si="32"/>
        <v>100.68346954644217</v>
      </c>
      <c r="M148" s="2">
        <f>M147</f>
        <v>5458.3</v>
      </c>
      <c r="N148" s="9">
        <f t="shared" si="33"/>
        <v>1036.7844130907117</v>
      </c>
      <c r="O148" s="2"/>
      <c r="P148" s="2"/>
      <c r="Q148" s="4"/>
    </row>
    <row r="149" spans="1:17" x14ac:dyDescent="0.3">
      <c r="A149" s="2"/>
      <c r="B149" s="42"/>
      <c r="C149" s="2">
        <v>5</v>
      </c>
      <c r="D149" s="4" t="s">
        <v>137</v>
      </c>
      <c r="E149" s="4">
        <v>368.2</v>
      </c>
      <c r="F149">
        <v>77308.7</v>
      </c>
      <c r="G149">
        <v>4896.1000000000004</v>
      </c>
      <c r="H149" s="2">
        <v>3.4</v>
      </c>
      <c r="I149" s="2">
        <v>3600</v>
      </c>
      <c r="J149" s="2">
        <f t="shared" si="31"/>
        <v>176.25960000000001</v>
      </c>
      <c r="K149" s="2">
        <f>K146</f>
        <v>5645.43</v>
      </c>
      <c r="L149" s="18">
        <f t="shared" si="32"/>
        <v>101.1901002091255</v>
      </c>
      <c r="M149" s="2">
        <f>M146</f>
        <v>5121.1899999999996</v>
      </c>
      <c r="N149" s="9">
        <f t="shared" si="33"/>
        <v>1081.6112536936448</v>
      </c>
      <c r="O149" s="4"/>
      <c r="P149" s="4"/>
      <c r="Q149" s="4"/>
    </row>
    <row r="150" spans="1:17" ht="15" thickBot="1" x14ac:dyDescent="0.35">
      <c r="A150" s="2"/>
      <c r="B150" s="43"/>
      <c r="C150" s="11">
        <v>6</v>
      </c>
      <c r="D150" s="24" t="s">
        <v>137</v>
      </c>
      <c r="E150" s="24">
        <v>368.2</v>
      </c>
      <c r="F150" s="32">
        <v>77308.7</v>
      </c>
      <c r="G150" s="32">
        <v>4896.1000000000004</v>
      </c>
      <c r="H150" s="11">
        <v>3.4</v>
      </c>
      <c r="I150" s="11">
        <v>3600</v>
      </c>
      <c r="J150" s="11">
        <f t="shared" si="31"/>
        <v>176.25960000000001</v>
      </c>
      <c r="K150" s="11">
        <f>K145</f>
        <v>6684.12</v>
      </c>
      <c r="L150" s="25">
        <f t="shared" si="32"/>
        <v>87.378231363389474</v>
      </c>
      <c r="M150" s="11">
        <f>M145</f>
        <v>3277.16</v>
      </c>
      <c r="N150" s="12">
        <f t="shared" si="33"/>
        <v>1326.8191646931016</v>
      </c>
      <c r="O150" s="4"/>
      <c r="P150" s="4"/>
      <c r="Q150" s="4"/>
    </row>
    <row r="151" spans="1:17" x14ac:dyDescent="0.3">
      <c r="A151" s="2"/>
      <c r="B151" s="41" t="s">
        <v>19</v>
      </c>
      <c r="C151" s="20">
        <v>1</v>
      </c>
      <c r="D151" s="21" t="s">
        <v>137</v>
      </c>
      <c r="E151" s="21">
        <v>368.2</v>
      </c>
      <c r="F151" s="31">
        <v>77308.7</v>
      </c>
      <c r="G151" s="31">
        <v>4896.1000000000004</v>
      </c>
      <c r="H151" s="20">
        <v>3.4</v>
      </c>
      <c r="I151" s="20">
        <v>3600</v>
      </c>
      <c r="J151" s="20">
        <f t="shared" si="31"/>
        <v>176.25960000000001</v>
      </c>
      <c r="K151" s="20">
        <v>6235.99</v>
      </c>
      <c r="L151" s="22">
        <f t="shared" si="32"/>
        <v>93.337191963606742</v>
      </c>
      <c r="M151" s="20">
        <v>3113.6</v>
      </c>
      <c r="N151" s="23">
        <f t="shared" si="33"/>
        <v>1348.5683802281369</v>
      </c>
      <c r="O151" s="4"/>
      <c r="P151" s="4"/>
      <c r="Q151" s="4"/>
    </row>
    <row r="152" spans="1:17" x14ac:dyDescent="0.3">
      <c r="A152" s="2"/>
      <c r="B152" s="42"/>
      <c r="C152" s="2">
        <v>2</v>
      </c>
      <c r="D152" s="4" t="s">
        <v>137</v>
      </c>
      <c r="E152" s="4">
        <v>368.2</v>
      </c>
      <c r="F152">
        <v>77308.7</v>
      </c>
      <c r="G152">
        <v>4896.1000000000004</v>
      </c>
      <c r="H152" s="2">
        <v>3.4</v>
      </c>
      <c r="I152" s="2">
        <v>3600</v>
      </c>
      <c r="J152" s="2">
        <f t="shared" si="31"/>
        <v>176.25960000000001</v>
      </c>
      <c r="K152" s="2">
        <v>5348.84</v>
      </c>
      <c r="L152" s="18">
        <f t="shared" si="32"/>
        <v>105.13397391634982</v>
      </c>
      <c r="M152" s="2">
        <v>4836.8100000000004</v>
      </c>
      <c r="N152" s="9">
        <f t="shared" si="33"/>
        <v>1119.4263791146118</v>
      </c>
      <c r="O152" s="4"/>
      <c r="P152" s="4"/>
      <c r="Q152" s="4"/>
    </row>
    <row r="153" spans="1:17" x14ac:dyDescent="0.3">
      <c r="A153" s="2"/>
      <c r="B153" s="42"/>
      <c r="C153" s="2">
        <v>3</v>
      </c>
      <c r="D153" s="4" t="s">
        <v>137</v>
      </c>
      <c r="E153" s="4">
        <v>368.2</v>
      </c>
      <c r="F153">
        <v>77308.7</v>
      </c>
      <c r="G153">
        <v>4896.1000000000004</v>
      </c>
      <c r="H153" s="2">
        <v>3.4</v>
      </c>
      <c r="I153" s="2">
        <v>3600</v>
      </c>
      <c r="J153" s="2">
        <f t="shared" si="31"/>
        <v>176.25960000000001</v>
      </c>
      <c r="K153" s="2">
        <v>5380.05</v>
      </c>
      <c r="L153" s="18">
        <f t="shared" si="32"/>
        <v>104.7189622895166</v>
      </c>
      <c r="M153" s="2">
        <v>5166.22</v>
      </c>
      <c r="N153" s="9">
        <f t="shared" si="33"/>
        <v>1075.6234377512221</v>
      </c>
      <c r="O153" s="4"/>
      <c r="P153" s="4"/>
      <c r="Q153" s="4"/>
    </row>
    <row r="154" spans="1:17" x14ac:dyDescent="0.3">
      <c r="A154" s="2"/>
      <c r="B154" s="42"/>
      <c r="C154" s="2">
        <v>4</v>
      </c>
      <c r="D154" s="4" t="s">
        <v>137</v>
      </c>
      <c r="E154" s="4">
        <v>368.2</v>
      </c>
      <c r="F154">
        <v>77308.7</v>
      </c>
      <c r="G154">
        <v>4896.1000000000004</v>
      </c>
      <c r="H154" s="2">
        <v>3.4</v>
      </c>
      <c r="I154" s="2">
        <v>3600</v>
      </c>
      <c r="J154" s="2">
        <f t="shared" si="31"/>
        <v>176.25960000000001</v>
      </c>
      <c r="K154" s="2">
        <f>K153</f>
        <v>5380.05</v>
      </c>
      <c r="L154" s="18">
        <f t="shared" si="32"/>
        <v>104.7189622895166</v>
      </c>
      <c r="M154" s="2">
        <f>M153</f>
        <v>5166.22</v>
      </c>
      <c r="N154" s="9">
        <f t="shared" si="33"/>
        <v>1075.6234377512221</v>
      </c>
      <c r="O154" s="4"/>
      <c r="P154" s="4"/>
      <c r="Q154" s="4"/>
    </row>
    <row r="155" spans="1:17" x14ac:dyDescent="0.3">
      <c r="A155" s="2"/>
      <c r="B155" s="42"/>
      <c r="C155" s="2">
        <v>5</v>
      </c>
      <c r="D155" s="4" t="s">
        <v>137</v>
      </c>
      <c r="E155" s="4">
        <v>368.2</v>
      </c>
      <c r="F155">
        <v>77308.7</v>
      </c>
      <c r="G155">
        <v>4896.1000000000004</v>
      </c>
      <c r="H155" s="2">
        <v>3.4</v>
      </c>
      <c r="I155" s="2">
        <v>3600</v>
      </c>
      <c r="J155" s="2">
        <f t="shared" si="31"/>
        <v>176.25960000000001</v>
      </c>
      <c r="K155" s="2">
        <f>K152</f>
        <v>5348.84</v>
      </c>
      <c r="L155" s="18">
        <f t="shared" si="32"/>
        <v>105.13397391634982</v>
      </c>
      <c r="M155" s="2">
        <f>M152</f>
        <v>4836.8100000000004</v>
      </c>
      <c r="N155" s="9">
        <f t="shared" si="33"/>
        <v>1119.4263791146118</v>
      </c>
      <c r="O155" s="2"/>
      <c r="P155" s="2"/>
      <c r="Q155" s="4"/>
    </row>
    <row r="156" spans="1:17" ht="15" thickBot="1" x14ac:dyDescent="0.35">
      <c r="A156" s="2"/>
      <c r="B156" s="43"/>
      <c r="C156" s="11">
        <v>6</v>
      </c>
      <c r="D156" s="24" t="s">
        <v>137</v>
      </c>
      <c r="E156" s="24">
        <v>368.2</v>
      </c>
      <c r="F156" s="32">
        <v>77308.7</v>
      </c>
      <c r="G156" s="32">
        <v>4896.1000000000004</v>
      </c>
      <c r="H156" s="11">
        <v>3.4</v>
      </c>
      <c r="I156" s="11">
        <v>3600</v>
      </c>
      <c r="J156" s="11">
        <f t="shared" si="31"/>
        <v>176.25960000000001</v>
      </c>
      <c r="K156" s="11">
        <f>K151</f>
        <v>6235.99</v>
      </c>
      <c r="L156" s="25">
        <f t="shared" si="32"/>
        <v>93.337191963606742</v>
      </c>
      <c r="M156" s="11">
        <f>M151</f>
        <v>3113.6</v>
      </c>
      <c r="N156" s="12">
        <f t="shared" si="33"/>
        <v>1348.5683802281369</v>
      </c>
      <c r="O156" s="2"/>
      <c r="P156" s="2"/>
      <c r="Q156" s="4"/>
    </row>
    <row r="157" spans="1:17" x14ac:dyDescent="0.3">
      <c r="A157" s="2"/>
      <c r="B157" s="41" t="s">
        <v>20</v>
      </c>
      <c r="C157" s="20">
        <v>1</v>
      </c>
      <c r="D157" s="20" t="s">
        <v>64</v>
      </c>
      <c r="E157" s="21">
        <v>325</v>
      </c>
      <c r="F157" s="21">
        <v>57552.1</v>
      </c>
      <c r="G157" s="21">
        <v>3968.8</v>
      </c>
      <c r="H157" s="20">
        <v>3.4</v>
      </c>
      <c r="I157" s="20">
        <v>3600</v>
      </c>
      <c r="J157" s="20">
        <f t="shared" si="31"/>
        <v>142.8768</v>
      </c>
      <c r="K157" s="20">
        <v>5790.22</v>
      </c>
      <c r="L157" s="22">
        <f t="shared" si="32"/>
        <v>72.168414966153847</v>
      </c>
      <c r="M157" s="20">
        <v>2946.74</v>
      </c>
      <c r="N157" s="23">
        <f t="shared" si="33"/>
        <v>1068.9211780923079</v>
      </c>
      <c r="O157" s="2"/>
      <c r="P157" s="2"/>
      <c r="Q157" s="4"/>
    </row>
    <row r="158" spans="1:17" x14ac:dyDescent="0.3">
      <c r="A158" s="2"/>
      <c r="B158" s="42"/>
      <c r="C158" s="2">
        <v>2</v>
      </c>
      <c r="D158" s="2" t="s">
        <v>64</v>
      </c>
      <c r="E158" s="4">
        <v>325</v>
      </c>
      <c r="F158" s="4">
        <v>57552.1</v>
      </c>
      <c r="G158" s="4">
        <v>3968.8</v>
      </c>
      <c r="H158" s="2">
        <v>3.4</v>
      </c>
      <c r="I158" s="2">
        <v>3600</v>
      </c>
      <c r="J158" s="2">
        <f t="shared" si="31"/>
        <v>142.8768</v>
      </c>
      <c r="K158" s="2">
        <v>5053</v>
      </c>
      <c r="L158" s="18">
        <f t="shared" si="32"/>
        <v>81.171118769230773</v>
      </c>
      <c r="M158" s="2">
        <v>4555.46</v>
      </c>
      <c r="N158" s="9">
        <f t="shared" si="33"/>
        <v>872.46924159999992</v>
      </c>
      <c r="O158" s="2"/>
      <c r="P158" s="2"/>
      <c r="Q158" s="2"/>
    </row>
    <row r="159" spans="1:17" x14ac:dyDescent="0.3">
      <c r="A159" s="2"/>
      <c r="B159" s="42"/>
      <c r="C159" s="2">
        <v>3</v>
      </c>
      <c r="D159" s="2" t="s">
        <v>64</v>
      </c>
      <c r="E159" s="4">
        <v>325</v>
      </c>
      <c r="F159" s="4">
        <v>57552.1</v>
      </c>
      <c r="G159" s="4">
        <v>3968.8</v>
      </c>
      <c r="H159" s="2">
        <v>3.4</v>
      </c>
      <c r="I159" s="2">
        <v>3600</v>
      </c>
      <c r="J159" s="2">
        <f t="shared" si="31"/>
        <v>142.8768</v>
      </c>
      <c r="K159" s="2">
        <v>5076.7</v>
      </c>
      <c r="L159" s="18">
        <f t="shared" si="32"/>
        <v>80.881701661538457</v>
      </c>
      <c r="M159" s="2">
        <v>4874.42</v>
      </c>
      <c r="N159" s="9">
        <f t="shared" si="33"/>
        <v>833.51882781538461</v>
      </c>
      <c r="O159" s="2"/>
      <c r="P159" s="2"/>
      <c r="Q159" s="2"/>
    </row>
    <row r="160" spans="1:17" x14ac:dyDescent="0.3">
      <c r="A160" s="2"/>
      <c r="B160" s="42"/>
      <c r="C160" s="2">
        <v>4</v>
      </c>
      <c r="D160" s="2" t="s">
        <v>64</v>
      </c>
      <c r="E160" s="4">
        <v>325</v>
      </c>
      <c r="F160" s="4">
        <v>57552.1</v>
      </c>
      <c r="G160" s="4">
        <v>3968.8</v>
      </c>
      <c r="H160" s="2">
        <v>3.4</v>
      </c>
      <c r="I160" s="2">
        <v>3600</v>
      </c>
      <c r="J160" s="2">
        <f t="shared" si="31"/>
        <v>142.8768</v>
      </c>
      <c r="K160" s="2">
        <f>K159</f>
        <v>5076.7</v>
      </c>
      <c r="L160" s="18">
        <f t="shared" si="32"/>
        <v>80.881701661538457</v>
      </c>
      <c r="M160" s="2">
        <f>M159</f>
        <v>4874.42</v>
      </c>
      <c r="N160" s="9">
        <f t="shared" si="33"/>
        <v>833.51882781538461</v>
      </c>
      <c r="O160" s="2"/>
      <c r="P160" s="2"/>
      <c r="Q160" s="2"/>
    </row>
    <row r="161" spans="1:17" x14ac:dyDescent="0.3">
      <c r="A161" s="2"/>
      <c r="B161" s="42"/>
      <c r="C161" s="2">
        <v>5</v>
      </c>
      <c r="D161" s="2" t="s">
        <v>64</v>
      </c>
      <c r="E161" s="4">
        <v>325</v>
      </c>
      <c r="F161" s="4">
        <v>57552.1</v>
      </c>
      <c r="G161" s="4">
        <v>3968.8</v>
      </c>
      <c r="H161" s="2">
        <v>3.4</v>
      </c>
      <c r="I161" s="2">
        <v>3600</v>
      </c>
      <c r="J161" s="2">
        <f t="shared" si="31"/>
        <v>142.8768</v>
      </c>
      <c r="K161" s="2">
        <f>K158</f>
        <v>5053</v>
      </c>
      <c r="L161" s="18">
        <f t="shared" si="32"/>
        <v>81.171118769230773</v>
      </c>
      <c r="M161" s="2">
        <f>M158</f>
        <v>4555.46</v>
      </c>
      <c r="N161" s="9">
        <f t="shared" si="33"/>
        <v>872.46924159999992</v>
      </c>
      <c r="O161" s="2"/>
      <c r="P161" s="2"/>
      <c r="Q161" s="2"/>
    </row>
    <row r="162" spans="1:17" ht="15" thickBot="1" x14ac:dyDescent="0.35">
      <c r="A162" s="2"/>
      <c r="B162" s="43"/>
      <c r="C162" s="11">
        <v>6</v>
      </c>
      <c r="D162" s="11" t="s">
        <v>64</v>
      </c>
      <c r="E162" s="24">
        <v>325</v>
      </c>
      <c r="F162" s="24">
        <v>57552.1</v>
      </c>
      <c r="G162" s="24">
        <v>3968.8</v>
      </c>
      <c r="H162" s="11">
        <v>3.4</v>
      </c>
      <c r="I162" s="11">
        <v>3600</v>
      </c>
      <c r="J162" s="11">
        <f t="shared" si="31"/>
        <v>142.8768</v>
      </c>
      <c r="K162" s="11">
        <f>K157</f>
        <v>5790.22</v>
      </c>
      <c r="L162" s="25">
        <f t="shared" si="32"/>
        <v>72.168414966153847</v>
      </c>
      <c r="M162" s="11">
        <f>M157</f>
        <v>2946.74</v>
      </c>
      <c r="N162" s="12">
        <f t="shared" si="33"/>
        <v>1068.9211780923079</v>
      </c>
      <c r="O162" s="2"/>
      <c r="P162" s="2"/>
      <c r="Q162" s="2"/>
    </row>
    <row r="163" spans="1:17" x14ac:dyDescent="0.3">
      <c r="A163" s="2"/>
      <c r="B163" s="41" t="s">
        <v>22</v>
      </c>
      <c r="C163" s="20">
        <v>1</v>
      </c>
      <c r="D163" s="20" t="s">
        <v>64</v>
      </c>
      <c r="E163" s="21">
        <v>325</v>
      </c>
      <c r="F163" s="21">
        <v>57552.1</v>
      </c>
      <c r="G163" s="21">
        <v>3968.8</v>
      </c>
      <c r="H163" s="20">
        <v>3.4</v>
      </c>
      <c r="I163" s="20">
        <v>3600</v>
      </c>
      <c r="J163" s="20">
        <f t="shared" si="31"/>
        <v>142.8768</v>
      </c>
      <c r="K163" s="20">
        <v>5362.1</v>
      </c>
      <c r="L163" s="22">
        <f t="shared" si="32"/>
        <v>77.39648467692308</v>
      </c>
      <c r="M163" s="20">
        <v>2780.13</v>
      </c>
      <c r="N163" s="23">
        <f t="shared" si="33"/>
        <v>1089.267078646154</v>
      </c>
      <c r="O163" s="2"/>
      <c r="P163" s="2"/>
      <c r="Q163" s="2"/>
    </row>
    <row r="164" spans="1:17" x14ac:dyDescent="0.3">
      <c r="A164" s="2"/>
      <c r="B164" s="42"/>
      <c r="C164" s="2">
        <v>2</v>
      </c>
      <c r="D164" s="2" t="s">
        <v>64</v>
      </c>
      <c r="E164" s="4">
        <v>325</v>
      </c>
      <c r="F164" s="4">
        <v>57552.1</v>
      </c>
      <c r="G164" s="4">
        <v>3968.8</v>
      </c>
      <c r="H164" s="2">
        <v>3.4</v>
      </c>
      <c r="I164" s="2">
        <v>3600</v>
      </c>
      <c r="J164" s="2">
        <f t="shared" si="31"/>
        <v>142.8768</v>
      </c>
      <c r="K164" s="2">
        <v>4758.1499999999996</v>
      </c>
      <c r="L164" s="18">
        <f t="shared" si="32"/>
        <v>84.771736246153864</v>
      </c>
      <c r="M164" s="2">
        <v>4277.07</v>
      </c>
      <c r="N164" s="9">
        <f t="shared" si="33"/>
        <v>906.46537181538451</v>
      </c>
      <c r="O164" s="2"/>
      <c r="P164" s="2"/>
      <c r="Q164" s="2"/>
    </row>
    <row r="165" spans="1:17" x14ac:dyDescent="0.3">
      <c r="A165" s="2"/>
      <c r="B165" s="42"/>
      <c r="C165" s="2">
        <v>3</v>
      </c>
      <c r="D165" s="2" t="s">
        <v>64</v>
      </c>
      <c r="E165" s="4">
        <v>325</v>
      </c>
      <c r="F165" s="4">
        <v>57552.1</v>
      </c>
      <c r="G165" s="4">
        <v>3968.8</v>
      </c>
      <c r="H165" s="2">
        <v>3.4</v>
      </c>
      <c r="I165" s="2">
        <v>3600</v>
      </c>
      <c r="J165" s="2">
        <f t="shared" si="31"/>
        <v>142.8768</v>
      </c>
      <c r="K165" s="2">
        <v>4775.13</v>
      </c>
      <c r="L165" s="18">
        <f t="shared" si="32"/>
        <v>84.564381710769212</v>
      </c>
      <c r="M165" s="2">
        <v>4584.7299999999996</v>
      </c>
      <c r="N165" s="9">
        <f t="shared" si="33"/>
        <v>868.89487926153834</v>
      </c>
      <c r="O165" s="2"/>
      <c r="P165" s="2"/>
      <c r="Q165" s="2"/>
    </row>
    <row r="166" spans="1:17" x14ac:dyDescent="0.3">
      <c r="A166" s="2"/>
      <c r="B166" s="42"/>
      <c r="C166" s="2">
        <v>4</v>
      </c>
      <c r="D166" s="2" t="s">
        <v>64</v>
      </c>
      <c r="E166" s="4">
        <v>325</v>
      </c>
      <c r="F166" s="4">
        <v>57552.1</v>
      </c>
      <c r="G166" s="4">
        <v>3968.8</v>
      </c>
      <c r="H166" s="2">
        <v>3.4</v>
      </c>
      <c r="I166" s="2">
        <v>3600</v>
      </c>
      <c r="J166" s="2">
        <f t="shared" si="31"/>
        <v>142.8768</v>
      </c>
      <c r="K166" s="2">
        <f>K165</f>
        <v>4775.13</v>
      </c>
      <c r="L166" s="18">
        <f t="shared" si="32"/>
        <v>84.564381710769212</v>
      </c>
      <c r="M166" s="2">
        <f>M165</f>
        <v>4584.7299999999996</v>
      </c>
      <c r="N166" s="9">
        <f t="shared" si="33"/>
        <v>868.89487926153834</v>
      </c>
      <c r="O166" s="2"/>
      <c r="P166" s="2"/>
      <c r="Q166" s="2"/>
    </row>
    <row r="167" spans="1:17" x14ac:dyDescent="0.3">
      <c r="A167" s="2"/>
      <c r="B167" s="42"/>
      <c r="C167" s="2">
        <v>5</v>
      </c>
      <c r="D167" s="2" t="s">
        <v>64</v>
      </c>
      <c r="E167" s="4">
        <v>325</v>
      </c>
      <c r="F167" s="4">
        <v>57552.1</v>
      </c>
      <c r="G167" s="4">
        <v>3968.8</v>
      </c>
      <c r="H167" s="2">
        <v>3.4</v>
      </c>
      <c r="I167" s="2">
        <v>3600</v>
      </c>
      <c r="J167" s="2">
        <f t="shared" si="31"/>
        <v>142.8768</v>
      </c>
      <c r="K167" s="2">
        <f>K164</f>
        <v>4758.1499999999996</v>
      </c>
      <c r="L167" s="18">
        <f t="shared" si="32"/>
        <v>84.771736246153864</v>
      </c>
      <c r="M167" s="2">
        <f>M164</f>
        <v>4277.07</v>
      </c>
      <c r="N167" s="9">
        <f t="shared" si="33"/>
        <v>906.46537181538451</v>
      </c>
      <c r="O167" s="2"/>
      <c r="P167" s="2"/>
      <c r="Q167" s="2"/>
    </row>
    <row r="168" spans="1:17" ht="15" thickBot="1" x14ac:dyDescent="0.35">
      <c r="A168" s="2"/>
      <c r="B168" s="43"/>
      <c r="C168" s="11">
        <v>6</v>
      </c>
      <c r="D168" s="11" t="s">
        <v>64</v>
      </c>
      <c r="E168" s="24">
        <v>325</v>
      </c>
      <c r="F168" s="24">
        <v>57552.1</v>
      </c>
      <c r="G168" s="24">
        <v>3968.8</v>
      </c>
      <c r="H168" s="11">
        <v>3.4</v>
      </c>
      <c r="I168" s="11">
        <v>3600</v>
      </c>
      <c r="J168" s="11">
        <f t="shared" si="31"/>
        <v>142.8768</v>
      </c>
      <c r="K168" s="11">
        <f>K163</f>
        <v>5362.1</v>
      </c>
      <c r="L168" s="25">
        <f t="shared" si="32"/>
        <v>77.39648467692308</v>
      </c>
      <c r="M168" s="11">
        <f>M163</f>
        <v>2780.13</v>
      </c>
      <c r="N168" s="12">
        <f t="shared" si="33"/>
        <v>1089.267078646154</v>
      </c>
      <c r="O168" s="2"/>
      <c r="P168" s="2"/>
      <c r="Q168" s="2"/>
    </row>
    <row r="169" spans="1:17" x14ac:dyDescent="0.3">
      <c r="A169" s="2"/>
      <c r="B169" s="41" t="s">
        <v>36</v>
      </c>
      <c r="C169" s="20">
        <v>1</v>
      </c>
      <c r="D169" s="20" t="s">
        <v>64</v>
      </c>
      <c r="E169" s="21">
        <v>325</v>
      </c>
      <c r="F169" s="21">
        <v>57552.1</v>
      </c>
      <c r="G169" s="21">
        <v>3968.8</v>
      </c>
      <c r="H169" s="20">
        <v>3.4</v>
      </c>
      <c r="I169" s="20">
        <v>3600</v>
      </c>
      <c r="J169" s="20">
        <f t="shared" si="31"/>
        <v>142.8768</v>
      </c>
      <c r="K169" s="20">
        <v>4939.43</v>
      </c>
      <c r="L169" s="22">
        <f t="shared" si="32"/>
        <v>82.558000664615392</v>
      </c>
      <c r="M169" s="20">
        <v>2609.8200000000002</v>
      </c>
      <c r="N169" s="23">
        <f t="shared" si="33"/>
        <v>1110.0648118153847</v>
      </c>
      <c r="O169" s="2"/>
      <c r="P169" s="2"/>
      <c r="Q169" s="2"/>
    </row>
    <row r="170" spans="1:17" x14ac:dyDescent="0.3">
      <c r="A170" s="2"/>
      <c r="B170" s="42"/>
      <c r="C170" s="2">
        <v>2</v>
      </c>
      <c r="D170" s="2" t="s">
        <v>64</v>
      </c>
      <c r="E170" s="4">
        <v>325</v>
      </c>
      <c r="F170" s="4">
        <v>57552.1</v>
      </c>
      <c r="G170" s="4">
        <v>3968.8</v>
      </c>
      <c r="H170" s="2">
        <v>3.4</v>
      </c>
      <c r="I170" s="2">
        <v>3600</v>
      </c>
      <c r="J170" s="2">
        <f t="shared" si="31"/>
        <v>142.8768</v>
      </c>
      <c r="K170" s="2">
        <v>4461.72</v>
      </c>
      <c r="L170" s="18">
        <f t="shared" si="32"/>
        <v>88.391648196923086</v>
      </c>
      <c r="M170" s="2">
        <v>4001.98</v>
      </c>
      <c r="N170" s="9">
        <f t="shared" si="33"/>
        <v>940.05851618461531</v>
      </c>
      <c r="O170" s="2"/>
      <c r="P170" s="2"/>
      <c r="Q170" s="2"/>
    </row>
    <row r="171" spans="1:17" x14ac:dyDescent="0.3">
      <c r="A171" s="2"/>
      <c r="B171" s="42"/>
      <c r="C171" s="2">
        <v>3</v>
      </c>
      <c r="D171" s="2" t="s">
        <v>64</v>
      </c>
      <c r="E171" s="4">
        <v>325</v>
      </c>
      <c r="F171" s="4">
        <v>57552.1</v>
      </c>
      <c r="G171" s="4">
        <v>3968.8</v>
      </c>
      <c r="H171" s="2">
        <v>3.4</v>
      </c>
      <c r="I171" s="2">
        <v>3600</v>
      </c>
      <c r="J171" s="2">
        <f t="shared" si="31"/>
        <v>142.8768</v>
      </c>
      <c r="K171" s="2">
        <v>4473.84</v>
      </c>
      <c r="L171" s="18">
        <f t="shared" si="32"/>
        <v>88.24364248615386</v>
      </c>
      <c r="M171" s="2">
        <v>4295.45</v>
      </c>
      <c r="N171" s="9">
        <f t="shared" si="33"/>
        <v>904.22086276923085</v>
      </c>
      <c r="O171" s="2"/>
      <c r="P171" s="2"/>
      <c r="Q171" s="2"/>
    </row>
    <row r="172" spans="1:17" x14ac:dyDescent="0.3">
      <c r="A172" s="2"/>
      <c r="B172" s="42"/>
      <c r="C172" s="2">
        <v>4</v>
      </c>
      <c r="D172" s="2" t="s">
        <v>64</v>
      </c>
      <c r="E172" s="4">
        <v>325</v>
      </c>
      <c r="F172" s="4">
        <v>57552.1</v>
      </c>
      <c r="G172" s="4">
        <v>3968.8</v>
      </c>
      <c r="H172" s="2">
        <v>3.4</v>
      </c>
      <c r="I172" s="2">
        <v>3600</v>
      </c>
      <c r="J172" s="2">
        <f t="shared" si="31"/>
        <v>142.8768</v>
      </c>
      <c r="K172" s="2">
        <f>K171</f>
        <v>4473.84</v>
      </c>
      <c r="L172" s="18">
        <f t="shared" si="32"/>
        <v>88.24364248615386</v>
      </c>
      <c r="M172" s="2">
        <f>M171</f>
        <v>4295.45</v>
      </c>
      <c r="N172" s="9">
        <f t="shared" si="33"/>
        <v>904.22086276923085</v>
      </c>
      <c r="O172" s="2"/>
      <c r="P172" s="2"/>
      <c r="Q172" s="2"/>
    </row>
    <row r="173" spans="1:17" x14ac:dyDescent="0.3">
      <c r="A173" s="2"/>
      <c r="B173" s="42"/>
      <c r="C173" s="2">
        <v>5</v>
      </c>
      <c r="D173" s="2" t="s">
        <v>64</v>
      </c>
      <c r="E173" s="4">
        <v>325</v>
      </c>
      <c r="F173" s="4">
        <v>57552.1</v>
      </c>
      <c r="G173" s="4">
        <v>3968.8</v>
      </c>
      <c r="H173" s="2">
        <v>3.4</v>
      </c>
      <c r="I173" s="2">
        <v>3600</v>
      </c>
      <c r="J173" s="2">
        <f t="shared" si="31"/>
        <v>142.8768</v>
      </c>
      <c r="K173" s="2">
        <f>K170</f>
        <v>4461.72</v>
      </c>
      <c r="L173" s="18">
        <f t="shared" si="32"/>
        <v>88.391648196923086</v>
      </c>
      <c r="M173" s="2">
        <f>M170</f>
        <v>4001.98</v>
      </c>
      <c r="N173" s="9">
        <f t="shared" si="33"/>
        <v>940.05851618461531</v>
      </c>
      <c r="O173" s="2"/>
      <c r="P173" s="2"/>
      <c r="Q173" s="2"/>
    </row>
    <row r="174" spans="1:17" ht="15" thickBot="1" x14ac:dyDescent="0.35">
      <c r="A174" s="2"/>
      <c r="B174" s="43"/>
      <c r="C174" s="11">
        <v>6</v>
      </c>
      <c r="D174" s="11" t="s">
        <v>64</v>
      </c>
      <c r="E174" s="24">
        <v>325</v>
      </c>
      <c r="F174" s="24">
        <v>57552.1</v>
      </c>
      <c r="G174" s="24">
        <v>3968.8</v>
      </c>
      <c r="H174" s="11">
        <v>3.4</v>
      </c>
      <c r="I174" s="11">
        <v>3600</v>
      </c>
      <c r="J174" s="11">
        <f t="shared" si="31"/>
        <v>142.8768</v>
      </c>
      <c r="K174" s="11">
        <f>K169</f>
        <v>4939.43</v>
      </c>
      <c r="L174" s="25">
        <f t="shared" si="32"/>
        <v>82.558000664615392</v>
      </c>
      <c r="M174" s="11">
        <f>M169</f>
        <v>2609.8200000000002</v>
      </c>
      <c r="N174" s="12">
        <f t="shared" si="33"/>
        <v>1110.0648118153847</v>
      </c>
      <c r="O174" s="2"/>
      <c r="P174" s="2"/>
      <c r="Q174" s="2"/>
    </row>
    <row r="175" spans="1:17" x14ac:dyDescent="0.3">
      <c r="A175" s="2"/>
      <c r="B175" s="41" t="s">
        <v>37</v>
      </c>
      <c r="C175" s="20">
        <v>1</v>
      </c>
      <c r="D175" s="20" t="s">
        <v>64</v>
      </c>
      <c r="E175" s="21">
        <v>325</v>
      </c>
      <c r="F175" s="21">
        <v>57552.1</v>
      </c>
      <c r="G175" s="21">
        <v>3968.8</v>
      </c>
      <c r="H175" s="20">
        <v>3.4</v>
      </c>
      <c r="I175" s="20">
        <v>3600</v>
      </c>
      <c r="J175" s="20">
        <f t="shared" si="31"/>
        <v>142.8768</v>
      </c>
      <c r="K175" s="20">
        <v>4526.3100000000004</v>
      </c>
      <c r="L175" s="22">
        <f t="shared" si="32"/>
        <v>87.602894990769229</v>
      </c>
      <c r="M175" s="20">
        <v>2436.0500000000002</v>
      </c>
      <c r="N175" s="23">
        <f t="shared" si="33"/>
        <v>1131.2850695384616</v>
      </c>
      <c r="O175" s="2"/>
      <c r="P175" s="2"/>
      <c r="Q175" s="2"/>
    </row>
    <row r="176" spans="1:17" x14ac:dyDescent="0.3">
      <c r="A176" s="2"/>
      <c r="B176" s="42"/>
      <c r="C176" s="2">
        <v>2</v>
      </c>
      <c r="D176" s="2" t="s">
        <v>64</v>
      </c>
      <c r="E176" s="4">
        <v>325</v>
      </c>
      <c r="F176" s="4">
        <v>57552.1</v>
      </c>
      <c r="G176" s="4">
        <v>3968.8</v>
      </c>
      <c r="H176" s="2">
        <v>3.4</v>
      </c>
      <c r="I176" s="2">
        <v>3600</v>
      </c>
      <c r="J176" s="2">
        <f t="shared" si="31"/>
        <v>142.8768</v>
      </c>
      <c r="K176" s="2">
        <v>4163.37</v>
      </c>
      <c r="L176" s="18">
        <f t="shared" si="32"/>
        <v>92.035006596923083</v>
      </c>
      <c r="M176" s="2">
        <v>3729.9</v>
      </c>
      <c r="N176" s="9">
        <f t="shared" si="33"/>
        <v>973.28408861538469</v>
      </c>
      <c r="O176" s="2"/>
      <c r="P176" s="2"/>
      <c r="Q176" s="2"/>
    </row>
    <row r="177" spans="1:17" x14ac:dyDescent="0.3">
      <c r="A177" s="2"/>
      <c r="B177" s="42"/>
      <c r="C177" s="2">
        <v>3</v>
      </c>
      <c r="D177" s="2" t="s">
        <v>64</v>
      </c>
      <c r="E177" s="4">
        <v>325</v>
      </c>
      <c r="F177" s="4">
        <v>57552.1</v>
      </c>
      <c r="G177" s="4">
        <v>3968.8</v>
      </c>
      <c r="H177" s="2">
        <v>3.4</v>
      </c>
      <c r="I177" s="2">
        <v>3600</v>
      </c>
      <c r="J177" s="2">
        <f t="shared" si="31"/>
        <v>142.8768</v>
      </c>
      <c r="K177" s="2">
        <v>4172.82</v>
      </c>
      <c r="L177" s="18">
        <f t="shared" si="32"/>
        <v>91.919606104615383</v>
      </c>
      <c r="M177" s="2">
        <v>4006.63</v>
      </c>
      <c r="N177" s="9">
        <f t="shared" si="33"/>
        <v>939.49067249230779</v>
      </c>
      <c r="O177" s="2"/>
      <c r="P177" s="2"/>
      <c r="Q177" s="2"/>
    </row>
    <row r="178" spans="1:17" x14ac:dyDescent="0.3">
      <c r="A178" s="2"/>
      <c r="B178" s="42"/>
      <c r="C178" s="2">
        <v>4</v>
      </c>
      <c r="D178" s="2" t="s">
        <v>64</v>
      </c>
      <c r="E178" s="4">
        <v>325</v>
      </c>
      <c r="F178" s="4">
        <v>57552.1</v>
      </c>
      <c r="G178" s="4">
        <v>3968.8</v>
      </c>
      <c r="H178" s="2">
        <v>3.4</v>
      </c>
      <c r="I178" s="2">
        <v>3600</v>
      </c>
      <c r="J178" s="2">
        <f t="shared" si="31"/>
        <v>142.8768</v>
      </c>
      <c r="K178" s="2">
        <f>K177</f>
        <v>4172.82</v>
      </c>
      <c r="L178" s="18">
        <f t="shared" si="32"/>
        <v>91.919606104615383</v>
      </c>
      <c r="M178" s="2">
        <f>M177</f>
        <v>4006.63</v>
      </c>
      <c r="N178" s="9">
        <f t="shared" si="33"/>
        <v>939.49067249230779</v>
      </c>
      <c r="O178" s="2"/>
      <c r="P178" s="2"/>
      <c r="Q178" s="2"/>
    </row>
    <row r="179" spans="1:17" x14ac:dyDescent="0.3">
      <c r="A179" s="2"/>
      <c r="B179" s="42"/>
      <c r="C179" s="2">
        <v>5</v>
      </c>
      <c r="D179" s="2" t="s">
        <v>64</v>
      </c>
      <c r="E179" s="4">
        <v>325</v>
      </c>
      <c r="F179" s="4">
        <v>57552.1</v>
      </c>
      <c r="G179" s="4">
        <v>3968.8</v>
      </c>
      <c r="H179" s="2">
        <v>3.4</v>
      </c>
      <c r="I179" s="2">
        <v>3600</v>
      </c>
      <c r="J179" s="2">
        <f t="shared" si="31"/>
        <v>142.8768</v>
      </c>
      <c r="K179" s="2">
        <f>K176</f>
        <v>4163.37</v>
      </c>
      <c r="L179" s="18">
        <f t="shared" si="32"/>
        <v>92.035006596923083</v>
      </c>
      <c r="M179" s="2">
        <f>M176</f>
        <v>3729.9</v>
      </c>
      <c r="N179" s="9">
        <f t="shared" si="33"/>
        <v>973.28408861538469</v>
      </c>
      <c r="O179" s="2"/>
      <c r="P179" s="2"/>
      <c r="Q179" s="2"/>
    </row>
    <row r="180" spans="1:17" ht="15" thickBot="1" x14ac:dyDescent="0.35">
      <c r="A180" s="2"/>
      <c r="B180" s="43"/>
      <c r="C180" s="11">
        <v>6</v>
      </c>
      <c r="D180" s="11" t="s">
        <v>64</v>
      </c>
      <c r="E180" s="24">
        <v>325</v>
      </c>
      <c r="F180" s="24">
        <v>57552.1</v>
      </c>
      <c r="G180" s="24">
        <v>3968.8</v>
      </c>
      <c r="H180" s="11">
        <v>3.4</v>
      </c>
      <c r="I180" s="11">
        <v>3600</v>
      </c>
      <c r="J180" s="11">
        <f t="shared" si="31"/>
        <v>142.8768</v>
      </c>
      <c r="K180" s="11">
        <f>K175</f>
        <v>4526.3100000000004</v>
      </c>
      <c r="L180" s="25">
        <f t="shared" si="32"/>
        <v>87.602894990769229</v>
      </c>
      <c r="M180" s="11">
        <f>M175</f>
        <v>2436.0500000000002</v>
      </c>
      <c r="N180" s="12">
        <f t="shared" si="33"/>
        <v>1131.2850695384616</v>
      </c>
      <c r="O180" s="2"/>
      <c r="P180" s="2"/>
      <c r="Q180" s="2"/>
    </row>
    <row r="181" spans="1:17" x14ac:dyDescent="0.3">
      <c r="A181" s="2"/>
      <c r="B181" s="41" t="s">
        <v>38</v>
      </c>
      <c r="C181" s="20">
        <v>1</v>
      </c>
      <c r="D181" s="20" t="s">
        <v>70</v>
      </c>
      <c r="E181" s="21">
        <v>305</v>
      </c>
      <c r="F181" s="21">
        <v>47605.4</v>
      </c>
      <c r="G181" s="21">
        <v>3496.3</v>
      </c>
      <c r="H181" s="20">
        <v>3.4</v>
      </c>
      <c r="I181" s="20">
        <v>3600</v>
      </c>
      <c r="J181" s="20">
        <f t="shared" si="31"/>
        <v>125.8668</v>
      </c>
      <c r="K181" s="20">
        <v>4121.75</v>
      </c>
      <c r="L181" s="22">
        <f t="shared" si="32"/>
        <v>78.618031065573774</v>
      </c>
      <c r="M181" s="20">
        <v>2260.0700000000002</v>
      </c>
      <c r="N181" s="23">
        <f t="shared" si="33"/>
        <v>999.58987734426239</v>
      </c>
      <c r="O181" s="2"/>
      <c r="P181" s="2"/>
      <c r="Q181" s="2"/>
    </row>
    <row r="182" spans="1:17" x14ac:dyDescent="0.3">
      <c r="A182" s="2"/>
      <c r="B182" s="42"/>
      <c r="C182" s="2">
        <v>2</v>
      </c>
      <c r="D182" s="2" t="s">
        <v>70</v>
      </c>
      <c r="E182" s="4">
        <v>305</v>
      </c>
      <c r="F182" s="4">
        <v>47605.4</v>
      </c>
      <c r="G182" s="4">
        <v>3496.3</v>
      </c>
      <c r="H182" s="2">
        <v>3.4</v>
      </c>
      <c r="I182" s="2">
        <v>3600</v>
      </c>
      <c r="J182" s="2">
        <f t="shared" si="31"/>
        <v>125.8668</v>
      </c>
      <c r="K182" s="2">
        <v>3865.6</v>
      </c>
      <c r="L182" s="18">
        <f t="shared" si="32"/>
        <v>81.55434990163937</v>
      </c>
      <c r="M182" s="2">
        <v>3459.86</v>
      </c>
      <c r="N182" s="9">
        <f t="shared" si="33"/>
        <v>862.05460596721321</v>
      </c>
      <c r="O182" s="2"/>
      <c r="P182" s="2"/>
      <c r="Q182" s="2"/>
    </row>
    <row r="183" spans="1:17" x14ac:dyDescent="0.3">
      <c r="A183" s="2"/>
      <c r="B183" s="42"/>
      <c r="C183" s="2">
        <v>3</v>
      </c>
      <c r="D183" s="2" t="s">
        <v>70</v>
      </c>
      <c r="E183" s="4">
        <v>305</v>
      </c>
      <c r="F183" s="4">
        <v>47605.4</v>
      </c>
      <c r="G183" s="4">
        <v>3496.3</v>
      </c>
      <c r="H183" s="2">
        <v>3.4</v>
      </c>
      <c r="I183" s="2">
        <v>3600</v>
      </c>
      <c r="J183" s="2">
        <f t="shared" si="31"/>
        <v>125.8668</v>
      </c>
      <c r="K183" s="2">
        <v>3871.82</v>
      </c>
      <c r="L183" s="18">
        <f t="shared" si="32"/>
        <v>81.483048308196729</v>
      </c>
      <c r="M183" s="2">
        <v>3717.97</v>
      </c>
      <c r="N183" s="9">
        <f t="shared" si="33"/>
        <v>832.46673734426247</v>
      </c>
      <c r="O183" s="2"/>
      <c r="P183" s="2"/>
      <c r="Q183" s="2"/>
    </row>
    <row r="184" spans="1:17" x14ac:dyDescent="0.3">
      <c r="A184" s="2"/>
      <c r="B184" s="42"/>
      <c r="C184" s="2">
        <v>4</v>
      </c>
      <c r="D184" s="2" t="s">
        <v>70</v>
      </c>
      <c r="E184" s="4">
        <v>305</v>
      </c>
      <c r="F184" s="4">
        <v>47605.4</v>
      </c>
      <c r="G184" s="4">
        <v>3496.3</v>
      </c>
      <c r="H184" s="2">
        <v>3.4</v>
      </c>
      <c r="I184" s="2">
        <v>3600</v>
      </c>
      <c r="J184" s="2">
        <f t="shared" si="31"/>
        <v>125.8668</v>
      </c>
      <c r="K184" s="2">
        <f>K183</f>
        <v>3871.82</v>
      </c>
      <c r="L184" s="18">
        <f t="shared" si="32"/>
        <v>81.483048308196729</v>
      </c>
      <c r="M184" s="2">
        <f>M183</f>
        <v>3717.97</v>
      </c>
      <c r="N184" s="9">
        <f t="shared" si="33"/>
        <v>832.46673734426247</v>
      </c>
      <c r="O184" s="2"/>
      <c r="P184" s="2"/>
      <c r="Q184" s="2"/>
    </row>
    <row r="185" spans="1:17" x14ac:dyDescent="0.3">
      <c r="A185" s="2"/>
      <c r="B185" s="42"/>
      <c r="C185" s="2">
        <v>5</v>
      </c>
      <c r="D185" s="2" t="s">
        <v>70</v>
      </c>
      <c r="E185" s="4">
        <v>305</v>
      </c>
      <c r="F185" s="4">
        <v>47605.4</v>
      </c>
      <c r="G185" s="4">
        <v>3496.3</v>
      </c>
      <c r="H185" s="2">
        <v>3.4</v>
      </c>
      <c r="I185" s="2">
        <v>3600</v>
      </c>
      <c r="J185" s="2">
        <f t="shared" si="31"/>
        <v>125.8668</v>
      </c>
      <c r="K185" s="2">
        <f>K182</f>
        <v>3865.6</v>
      </c>
      <c r="L185" s="18">
        <f t="shared" si="32"/>
        <v>81.55434990163937</v>
      </c>
      <c r="M185" s="2">
        <f>M182</f>
        <v>3459.86</v>
      </c>
      <c r="N185" s="9">
        <f t="shared" si="33"/>
        <v>862.05460596721321</v>
      </c>
      <c r="O185" s="2"/>
      <c r="P185" s="2"/>
      <c r="Q185" s="2"/>
    </row>
    <row r="186" spans="1:17" ht="15" thickBot="1" x14ac:dyDescent="0.35">
      <c r="A186" s="2"/>
      <c r="B186" s="43"/>
      <c r="C186" s="11">
        <v>6</v>
      </c>
      <c r="D186" s="11" t="s">
        <v>70</v>
      </c>
      <c r="E186" s="24">
        <v>305</v>
      </c>
      <c r="F186" s="24">
        <v>47605.4</v>
      </c>
      <c r="G186" s="24">
        <v>3496.3</v>
      </c>
      <c r="H186" s="11">
        <v>3.4</v>
      </c>
      <c r="I186" s="11">
        <v>3600</v>
      </c>
      <c r="J186" s="11">
        <f t="shared" si="31"/>
        <v>125.8668</v>
      </c>
      <c r="K186" s="11">
        <f>K181</f>
        <v>4121.75</v>
      </c>
      <c r="L186" s="25">
        <f t="shared" si="32"/>
        <v>78.618031065573774</v>
      </c>
      <c r="M186" s="11">
        <f>M181</f>
        <v>2260.0700000000002</v>
      </c>
      <c r="N186" s="12">
        <f t="shared" si="33"/>
        <v>999.58987734426239</v>
      </c>
      <c r="O186" s="2"/>
      <c r="P186" s="4"/>
      <c r="Q186" s="4"/>
    </row>
    <row r="187" spans="1:17" x14ac:dyDescent="0.3">
      <c r="A187" s="2"/>
      <c r="B187" s="45" t="s">
        <v>45</v>
      </c>
      <c r="C187" s="20">
        <v>1</v>
      </c>
      <c r="D187" s="20" t="s">
        <v>70</v>
      </c>
      <c r="E187" s="21">
        <v>305</v>
      </c>
      <c r="F187" s="21">
        <v>47605.4</v>
      </c>
      <c r="G187" s="21">
        <v>3496.3</v>
      </c>
      <c r="H187" s="20">
        <v>3.4</v>
      </c>
      <c r="I187" s="20">
        <v>3600</v>
      </c>
      <c r="J187" s="20">
        <f t="shared" si="31"/>
        <v>125.8668</v>
      </c>
      <c r="K187" s="20">
        <v>3730</v>
      </c>
      <c r="L187" s="22">
        <f t="shared" si="32"/>
        <v>83.108770491803298</v>
      </c>
      <c r="M187" s="20">
        <v>2083.6799999999998</v>
      </c>
      <c r="N187" s="23">
        <f t="shared" si="33"/>
        <v>1019.809954622951</v>
      </c>
      <c r="O187" s="4"/>
      <c r="P187" s="4"/>
      <c r="Q187" s="4"/>
    </row>
    <row r="188" spans="1:17" x14ac:dyDescent="0.3">
      <c r="A188" s="2"/>
      <c r="B188" s="46"/>
      <c r="C188" s="2">
        <v>2</v>
      </c>
      <c r="D188" s="2" t="s">
        <v>70</v>
      </c>
      <c r="E188" s="4">
        <v>305</v>
      </c>
      <c r="F188" s="4">
        <v>47605.4</v>
      </c>
      <c r="G188" s="4">
        <v>3496.3</v>
      </c>
      <c r="H188" s="2">
        <v>3.4</v>
      </c>
      <c r="I188" s="2">
        <v>3600</v>
      </c>
      <c r="J188" s="2">
        <f t="shared" si="31"/>
        <v>125.8668</v>
      </c>
      <c r="K188" s="2">
        <v>3569.44</v>
      </c>
      <c r="L188" s="18">
        <f t="shared" si="32"/>
        <v>84.949314518032779</v>
      </c>
      <c r="M188" s="2">
        <v>3191.6</v>
      </c>
      <c r="N188" s="9">
        <f t="shared" si="33"/>
        <v>892.80599737704915</v>
      </c>
      <c r="O188" s="4"/>
      <c r="P188" s="4"/>
      <c r="Q188" s="4"/>
    </row>
    <row r="189" spans="1:17" x14ac:dyDescent="0.3">
      <c r="A189" s="2"/>
      <c r="B189" s="46"/>
      <c r="C189" s="2">
        <v>3</v>
      </c>
      <c r="D189" s="2" t="s">
        <v>70</v>
      </c>
      <c r="E189" s="4">
        <v>305</v>
      </c>
      <c r="F189" s="4">
        <v>47605.4</v>
      </c>
      <c r="G189" s="4">
        <v>3496.3</v>
      </c>
      <c r="H189" s="2">
        <v>3.4</v>
      </c>
      <c r="I189" s="2">
        <v>3600</v>
      </c>
      <c r="J189" s="2">
        <f t="shared" si="31"/>
        <v>125.8668</v>
      </c>
      <c r="K189" s="2">
        <v>3571.67</v>
      </c>
      <c r="L189" s="18">
        <f t="shared" si="32"/>
        <v>84.923751406557372</v>
      </c>
      <c r="M189" s="2">
        <v>3430.18</v>
      </c>
      <c r="N189" s="9">
        <f t="shared" si="33"/>
        <v>865.45690708196742</v>
      </c>
      <c r="O189" s="4"/>
      <c r="P189" s="4"/>
      <c r="Q189" s="4"/>
    </row>
    <row r="190" spans="1:17" x14ac:dyDescent="0.3">
      <c r="A190" s="2"/>
      <c r="B190" s="46"/>
      <c r="C190" s="2">
        <v>4</v>
      </c>
      <c r="D190" s="2" t="s">
        <v>70</v>
      </c>
      <c r="E190" s="4">
        <v>305</v>
      </c>
      <c r="F190" s="4">
        <v>47605.4</v>
      </c>
      <c r="G190" s="4">
        <v>3496.3</v>
      </c>
      <c r="H190" s="2">
        <v>3.4</v>
      </c>
      <c r="I190" s="2">
        <v>3600</v>
      </c>
      <c r="J190" s="2">
        <f t="shared" si="31"/>
        <v>125.8668</v>
      </c>
      <c r="K190" s="2">
        <f>K189</f>
        <v>3571.67</v>
      </c>
      <c r="L190" s="18">
        <f t="shared" si="32"/>
        <v>84.923751406557372</v>
      </c>
      <c r="M190" s="2">
        <f>M189</f>
        <v>3430.18</v>
      </c>
      <c r="N190" s="9">
        <f t="shared" si="33"/>
        <v>865.45690708196742</v>
      </c>
      <c r="O190" s="4"/>
      <c r="P190" s="4"/>
      <c r="Q190" s="4"/>
    </row>
    <row r="191" spans="1:17" x14ac:dyDescent="0.3">
      <c r="A191" s="2"/>
      <c r="B191" s="46"/>
      <c r="C191" s="2">
        <v>5</v>
      </c>
      <c r="D191" s="2" t="s">
        <v>70</v>
      </c>
      <c r="E191" s="4">
        <v>305</v>
      </c>
      <c r="F191" s="4">
        <v>47605.4</v>
      </c>
      <c r="G191" s="4">
        <v>3496.3</v>
      </c>
      <c r="H191" s="2">
        <v>3.4</v>
      </c>
      <c r="I191" s="2">
        <v>3600</v>
      </c>
      <c r="J191" s="2">
        <f t="shared" si="31"/>
        <v>125.8668</v>
      </c>
      <c r="K191" s="2">
        <f>K188</f>
        <v>3569.44</v>
      </c>
      <c r="L191" s="18">
        <f t="shared" si="32"/>
        <v>84.949314518032779</v>
      </c>
      <c r="M191" s="2">
        <f>M188</f>
        <v>3191.6</v>
      </c>
      <c r="N191" s="9">
        <f t="shared" si="33"/>
        <v>892.80599737704915</v>
      </c>
      <c r="O191" s="4"/>
      <c r="P191" s="4"/>
      <c r="Q191" s="4"/>
    </row>
    <row r="192" spans="1:17" ht="15" thickBot="1" x14ac:dyDescent="0.35">
      <c r="A192" s="2"/>
      <c r="B192" s="47"/>
      <c r="C192" s="11">
        <v>6</v>
      </c>
      <c r="D192" s="11" t="s">
        <v>70</v>
      </c>
      <c r="E192" s="24">
        <v>305</v>
      </c>
      <c r="F192" s="24">
        <v>47605.4</v>
      </c>
      <c r="G192" s="24">
        <v>3496.3</v>
      </c>
      <c r="H192" s="11">
        <v>3.4</v>
      </c>
      <c r="I192" s="11">
        <v>3600</v>
      </c>
      <c r="J192" s="11">
        <f t="shared" si="31"/>
        <v>125.8668</v>
      </c>
      <c r="K192" s="11">
        <f>K187</f>
        <v>3730</v>
      </c>
      <c r="L192" s="25">
        <f t="shared" si="32"/>
        <v>83.108770491803298</v>
      </c>
      <c r="M192" s="11">
        <f>M187</f>
        <v>2083.6799999999998</v>
      </c>
      <c r="N192" s="12">
        <f t="shared" si="33"/>
        <v>1019.809954622951</v>
      </c>
      <c r="O192" s="4"/>
      <c r="P192" s="4"/>
      <c r="Q192" s="4"/>
    </row>
    <row r="193" spans="1:17" x14ac:dyDescent="0.3">
      <c r="A193" s="2"/>
      <c r="B193" s="45" t="s">
        <v>46</v>
      </c>
      <c r="C193" s="20">
        <v>1</v>
      </c>
      <c r="D193" s="20" t="s">
        <v>70</v>
      </c>
      <c r="E193" s="21">
        <v>305</v>
      </c>
      <c r="F193" s="21">
        <v>47605.4</v>
      </c>
      <c r="G193" s="21">
        <v>3496.3</v>
      </c>
      <c r="H193" s="20">
        <v>3.4</v>
      </c>
      <c r="I193" s="20">
        <v>3600</v>
      </c>
      <c r="J193" s="20">
        <f t="shared" si="31"/>
        <v>125.8668</v>
      </c>
      <c r="K193" s="20">
        <v>3348.15</v>
      </c>
      <c r="L193" s="22">
        <f t="shared" si="32"/>
        <v>87.48602345901638</v>
      </c>
      <c r="M193" s="20">
        <v>1904.54</v>
      </c>
      <c r="N193" s="23">
        <f t="shared" si="33"/>
        <v>1040.3452720655739</v>
      </c>
      <c r="O193" s="2"/>
      <c r="P193" s="2"/>
      <c r="Q193" s="2"/>
    </row>
    <row r="194" spans="1:17" x14ac:dyDescent="0.3">
      <c r="A194" s="2"/>
      <c r="B194" s="46"/>
      <c r="C194" s="2">
        <v>2</v>
      </c>
      <c r="D194" s="2" t="s">
        <v>70</v>
      </c>
      <c r="E194" s="4">
        <v>305</v>
      </c>
      <c r="F194" s="4">
        <v>47605.4</v>
      </c>
      <c r="G194" s="4">
        <v>3496.3</v>
      </c>
      <c r="H194" s="2">
        <v>3.4</v>
      </c>
      <c r="I194" s="2">
        <v>3600</v>
      </c>
      <c r="J194" s="2">
        <f t="shared" si="31"/>
        <v>125.8668</v>
      </c>
      <c r="K194" s="2">
        <v>3271.89</v>
      </c>
      <c r="L194" s="18">
        <f t="shared" si="32"/>
        <v>88.360213091803288</v>
      </c>
      <c r="M194" s="2">
        <v>2925.78</v>
      </c>
      <c r="N194" s="9">
        <f t="shared" si="33"/>
        <v>923.27768478688529</v>
      </c>
      <c r="O194" s="2"/>
      <c r="P194" s="2"/>
      <c r="Q194" s="2"/>
    </row>
    <row r="195" spans="1:17" x14ac:dyDescent="0.3">
      <c r="A195" s="2"/>
      <c r="B195" s="46"/>
      <c r="C195" s="2">
        <v>3</v>
      </c>
      <c r="D195" s="2" t="s">
        <v>70</v>
      </c>
      <c r="E195" s="4">
        <v>305</v>
      </c>
      <c r="F195" s="4">
        <v>47605.4</v>
      </c>
      <c r="G195" s="4">
        <v>3496.3</v>
      </c>
      <c r="H195" s="2">
        <v>3.4</v>
      </c>
      <c r="I195" s="2">
        <v>3600</v>
      </c>
      <c r="J195" s="2">
        <f t="shared" si="31"/>
        <v>125.8668</v>
      </c>
      <c r="K195" s="2">
        <v>3271.7</v>
      </c>
      <c r="L195" s="18">
        <f t="shared" si="32"/>
        <v>88.362391114754104</v>
      </c>
      <c r="M195" s="2">
        <v>3142.72</v>
      </c>
      <c r="N195" s="9">
        <f t="shared" si="33"/>
        <v>898.40924800000005</v>
      </c>
      <c r="O195" s="4"/>
      <c r="P195" s="4"/>
      <c r="Q195" s="4"/>
    </row>
    <row r="196" spans="1:17" x14ac:dyDescent="0.3">
      <c r="A196" s="2"/>
      <c r="B196" s="46"/>
      <c r="C196" s="2">
        <v>4</v>
      </c>
      <c r="D196" s="2" t="s">
        <v>70</v>
      </c>
      <c r="E196" s="4">
        <v>305</v>
      </c>
      <c r="F196" s="4">
        <v>47605.4</v>
      </c>
      <c r="G196" s="4">
        <v>3496.3</v>
      </c>
      <c r="H196" s="2">
        <v>3.4</v>
      </c>
      <c r="I196" s="2">
        <v>3600</v>
      </c>
      <c r="J196" s="2">
        <f t="shared" si="31"/>
        <v>125.8668</v>
      </c>
      <c r="K196" s="2">
        <f>K195</f>
        <v>3271.7</v>
      </c>
      <c r="L196" s="18">
        <f t="shared" si="32"/>
        <v>88.362391114754104</v>
      </c>
      <c r="M196" s="2">
        <f>M195</f>
        <v>3142.72</v>
      </c>
      <c r="N196" s="9">
        <f t="shared" si="33"/>
        <v>898.40924800000005</v>
      </c>
      <c r="O196" s="4"/>
      <c r="P196" s="4"/>
      <c r="Q196" s="4"/>
    </row>
    <row r="197" spans="1:17" x14ac:dyDescent="0.3">
      <c r="A197" s="2"/>
      <c r="B197" s="46"/>
      <c r="C197" s="2">
        <v>5</v>
      </c>
      <c r="D197" s="2" t="s">
        <v>70</v>
      </c>
      <c r="E197" s="4">
        <v>305</v>
      </c>
      <c r="F197" s="4">
        <v>47605.4</v>
      </c>
      <c r="G197" s="4">
        <v>3496.3</v>
      </c>
      <c r="H197" s="2">
        <v>3.4</v>
      </c>
      <c r="I197" s="2">
        <v>3600</v>
      </c>
      <c r="J197" s="2">
        <f t="shared" si="31"/>
        <v>125.8668</v>
      </c>
      <c r="K197" s="2">
        <f>K194</f>
        <v>3271.89</v>
      </c>
      <c r="L197" s="18">
        <f t="shared" si="32"/>
        <v>88.360213091803288</v>
      </c>
      <c r="M197" s="2">
        <f>M194</f>
        <v>2925.78</v>
      </c>
      <c r="N197" s="9">
        <f t="shared" si="33"/>
        <v>923.27768478688529</v>
      </c>
      <c r="O197" s="4"/>
      <c r="P197" s="4"/>
      <c r="Q197" s="4"/>
    </row>
    <row r="198" spans="1:17" ht="15" thickBot="1" x14ac:dyDescent="0.35">
      <c r="A198" s="2"/>
      <c r="B198" s="47"/>
      <c r="C198" s="11">
        <v>6</v>
      </c>
      <c r="D198" s="11" t="s">
        <v>70</v>
      </c>
      <c r="E198" s="24">
        <v>305</v>
      </c>
      <c r="F198" s="24">
        <v>47605.4</v>
      </c>
      <c r="G198" s="24">
        <v>3496.3</v>
      </c>
      <c r="H198" s="11">
        <v>3.4</v>
      </c>
      <c r="I198" s="11">
        <v>3600</v>
      </c>
      <c r="J198" s="11">
        <f t="shared" ref="J198:J258" si="34">G198*I198/10^5</f>
        <v>125.8668</v>
      </c>
      <c r="K198" s="11">
        <f>K193</f>
        <v>3348.15</v>
      </c>
      <c r="L198" s="25">
        <f t="shared" ref="L198:L258" si="35">G198*(I198-K198*100/E198)/10^5</f>
        <v>87.48602345901638</v>
      </c>
      <c r="M198" s="11">
        <f>M193</f>
        <v>1904.54</v>
      </c>
      <c r="N198" s="12">
        <f t="shared" ref="N198:N258" si="36">G198*(I198-M198*1000/10/E198)/10^4</f>
        <v>1040.3452720655739</v>
      </c>
      <c r="O198" s="4"/>
      <c r="P198" s="4"/>
      <c r="Q198" s="4"/>
    </row>
    <row r="199" spans="1:17" x14ac:dyDescent="0.3">
      <c r="A199" s="2"/>
      <c r="B199" s="45" t="s">
        <v>47</v>
      </c>
      <c r="C199" s="20">
        <v>1</v>
      </c>
      <c r="D199" s="20" t="s">
        <v>70</v>
      </c>
      <c r="E199" s="21">
        <v>305</v>
      </c>
      <c r="F199" s="21">
        <v>47605.4</v>
      </c>
      <c r="G199" s="21">
        <v>3496.3</v>
      </c>
      <c r="H199" s="20">
        <v>3.4</v>
      </c>
      <c r="I199" s="20">
        <v>3600</v>
      </c>
      <c r="J199" s="20">
        <f t="shared" si="34"/>
        <v>125.8668</v>
      </c>
      <c r="K199" s="20">
        <v>2976.31</v>
      </c>
      <c r="L199" s="22">
        <f t="shared" si="35"/>
        <v>91.748529006557391</v>
      </c>
      <c r="M199" s="20">
        <v>1722.62</v>
      </c>
      <c r="N199" s="23">
        <f t="shared" si="36"/>
        <v>1061.1992686557376</v>
      </c>
      <c r="O199" s="4"/>
      <c r="P199" s="4"/>
      <c r="Q199" s="4"/>
    </row>
    <row r="200" spans="1:17" x14ac:dyDescent="0.3">
      <c r="A200" s="2"/>
      <c r="B200" s="46"/>
      <c r="C200" s="2">
        <v>2</v>
      </c>
      <c r="D200" s="2" t="s">
        <v>70</v>
      </c>
      <c r="E200" s="4">
        <v>305</v>
      </c>
      <c r="F200" s="4">
        <v>47605.4</v>
      </c>
      <c r="G200" s="4">
        <v>3496.3</v>
      </c>
      <c r="H200" s="2">
        <v>3.4</v>
      </c>
      <c r="I200" s="2">
        <v>3600</v>
      </c>
      <c r="J200" s="2">
        <f t="shared" si="34"/>
        <v>125.8668</v>
      </c>
      <c r="K200" s="2">
        <v>2972.78</v>
      </c>
      <c r="L200" s="18">
        <f t="shared" si="35"/>
        <v>91.788994380327878</v>
      </c>
      <c r="M200" s="2">
        <v>2662.38</v>
      </c>
      <c r="N200" s="9">
        <f t="shared" si="36"/>
        <v>953.47196085245912</v>
      </c>
      <c r="O200" s="4"/>
      <c r="P200" s="4"/>
      <c r="Q200" s="4"/>
    </row>
    <row r="201" spans="1:17" x14ac:dyDescent="0.3">
      <c r="A201" s="2"/>
      <c r="B201" s="46"/>
      <c r="C201" s="2">
        <v>3</v>
      </c>
      <c r="D201" s="2" t="s">
        <v>70</v>
      </c>
      <c r="E201" s="4">
        <v>305</v>
      </c>
      <c r="F201" s="4">
        <v>47605.4</v>
      </c>
      <c r="G201" s="4">
        <v>3496.3</v>
      </c>
      <c r="H201" s="2">
        <v>3.4</v>
      </c>
      <c r="I201" s="2">
        <v>3600</v>
      </c>
      <c r="J201" s="2">
        <f t="shared" si="34"/>
        <v>125.8668</v>
      </c>
      <c r="K201" s="2">
        <v>2971.9</v>
      </c>
      <c r="L201" s="18">
        <f t="shared" si="35"/>
        <v>91.799082065573785</v>
      </c>
      <c r="M201" s="2">
        <v>2855.62</v>
      </c>
      <c r="N201" s="9">
        <f t="shared" si="36"/>
        <v>931.32032111475417</v>
      </c>
      <c r="O201" s="2"/>
      <c r="P201" s="2"/>
      <c r="Q201" s="2"/>
    </row>
    <row r="202" spans="1:17" x14ac:dyDescent="0.3">
      <c r="A202" s="2"/>
      <c r="B202" s="46"/>
      <c r="C202" s="2">
        <v>4</v>
      </c>
      <c r="D202" s="2" t="s">
        <v>70</v>
      </c>
      <c r="E202" s="4">
        <v>305</v>
      </c>
      <c r="F202" s="4">
        <v>47605.4</v>
      </c>
      <c r="G202" s="4">
        <v>3496.3</v>
      </c>
      <c r="H202" s="2">
        <v>3.4</v>
      </c>
      <c r="I202" s="2">
        <v>3600</v>
      </c>
      <c r="J202" s="2">
        <f t="shared" si="34"/>
        <v>125.8668</v>
      </c>
      <c r="K202" s="2">
        <f>K201</f>
        <v>2971.9</v>
      </c>
      <c r="L202" s="18">
        <f t="shared" si="35"/>
        <v>91.799082065573785</v>
      </c>
      <c r="M202" s="2">
        <f>M201</f>
        <v>2855.62</v>
      </c>
      <c r="N202" s="9">
        <f t="shared" si="36"/>
        <v>931.32032111475417</v>
      </c>
      <c r="O202" s="2"/>
      <c r="P202" s="2"/>
      <c r="Q202" s="2"/>
    </row>
    <row r="203" spans="1:17" x14ac:dyDescent="0.3">
      <c r="A203" s="2"/>
      <c r="B203" s="46"/>
      <c r="C203" s="2">
        <v>5</v>
      </c>
      <c r="D203" s="2" t="s">
        <v>70</v>
      </c>
      <c r="E203" s="4">
        <v>305</v>
      </c>
      <c r="F203" s="4">
        <v>47605.4</v>
      </c>
      <c r="G203" s="4">
        <v>3496.3</v>
      </c>
      <c r="H203" s="2">
        <v>3.4</v>
      </c>
      <c r="I203" s="2">
        <v>3600</v>
      </c>
      <c r="J203" s="2">
        <f t="shared" si="34"/>
        <v>125.8668</v>
      </c>
      <c r="K203" s="2">
        <f>K200</f>
        <v>2972.78</v>
      </c>
      <c r="L203" s="18">
        <f t="shared" si="35"/>
        <v>91.788994380327878</v>
      </c>
      <c r="M203" s="2">
        <f>M200</f>
        <v>2662.38</v>
      </c>
      <c r="N203" s="9">
        <f t="shared" si="36"/>
        <v>953.47196085245912</v>
      </c>
      <c r="O203" s="4"/>
      <c r="P203" s="4"/>
      <c r="Q203" s="4"/>
    </row>
    <row r="204" spans="1:17" ht="15" thickBot="1" x14ac:dyDescent="0.35">
      <c r="A204" s="2"/>
      <c r="B204" s="47"/>
      <c r="C204" s="11">
        <v>6</v>
      </c>
      <c r="D204" s="11" t="s">
        <v>70</v>
      </c>
      <c r="E204" s="24">
        <v>305</v>
      </c>
      <c r="F204" s="24">
        <v>47605.4</v>
      </c>
      <c r="G204" s="24">
        <v>3496.3</v>
      </c>
      <c r="H204" s="11">
        <v>3.4</v>
      </c>
      <c r="I204" s="11">
        <v>3600</v>
      </c>
      <c r="J204" s="11">
        <f t="shared" si="34"/>
        <v>125.8668</v>
      </c>
      <c r="K204" s="11">
        <f>K199</f>
        <v>2976.31</v>
      </c>
      <c r="L204" s="25">
        <f t="shared" si="35"/>
        <v>91.748529006557391</v>
      </c>
      <c r="M204" s="11">
        <f>M199</f>
        <v>1722.62</v>
      </c>
      <c r="N204" s="12">
        <f t="shared" si="36"/>
        <v>1061.1992686557376</v>
      </c>
      <c r="O204" s="4"/>
      <c r="P204" s="4"/>
      <c r="Q204" s="4"/>
    </row>
    <row r="205" spans="1:17" x14ac:dyDescent="0.3">
      <c r="A205" s="2"/>
      <c r="B205" s="45" t="s">
        <v>53</v>
      </c>
      <c r="C205" s="20">
        <v>1</v>
      </c>
      <c r="D205" s="20" t="s">
        <v>49</v>
      </c>
      <c r="E205" s="20">
        <v>275</v>
      </c>
      <c r="F205" s="20">
        <v>34947.9</v>
      </c>
      <c r="G205" s="20">
        <v>2843.8</v>
      </c>
      <c r="H205" s="20">
        <v>3.4</v>
      </c>
      <c r="I205" s="20">
        <v>3600</v>
      </c>
      <c r="J205" s="20">
        <f t="shared" si="34"/>
        <v>102.3768</v>
      </c>
      <c r="K205" s="20">
        <v>2611.38</v>
      </c>
      <c r="L205" s="22">
        <f t="shared" si="35"/>
        <v>75.372282021818194</v>
      </c>
      <c r="M205" s="20">
        <v>1540.37</v>
      </c>
      <c r="N205" s="23">
        <f t="shared" si="36"/>
        <v>864.47693796363637</v>
      </c>
      <c r="O205" s="4"/>
      <c r="P205" s="4"/>
      <c r="Q205" s="4"/>
    </row>
    <row r="206" spans="1:17" x14ac:dyDescent="0.3">
      <c r="A206" s="2"/>
      <c r="B206" s="46"/>
      <c r="C206" s="2">
        <v>2</v>
      </c>
      <c r="D206" s="2" t="s">
        <v>49</v>
      </c>
      <c r="E206" s="2">
        <v>275</v>
      </c>
      <c r="F206" s="2">
        <v>34947.9</v>
      </c>
      <c r="G206" s="2">
        <v>2843.8</v>
      </c>
      <c r="H206" s="2">
        <v>3.4</v>
      </c>
      <c r="I206" s="2">
        <v>3600</v>
      </c>
      <c r="J206" s="2">
        <f t="shared" si="34"/>
        <v>102.3768</v>
      </c>
      <c r="K206" s="2">
        <v>2675.79</v>
      </c>
      <c r="L206" s="18">
        <f t="shared" si="35"/>
        <v>74.706212356363636</v>
      </c>
      <c r="M206" s="2">
        <v>2399.64</v>
      </c>
      <c r="N206" s="9">
        <f t="shared" si="36"/>
        <v>775.61904610909107</v>
      </c>
      <c r="O206" s="4"/>
      <c r="P206" s="4"/>
      <c r="Q206" s="4"/>
    </row>
    <row r="207" spans="1:17" x14ac:dyDescent="0.3">
      <c r="A207" s="2"/>
      <c r="B207" s="46"/>
      <c r="C207" s="2">
        <v>3</v>
      </c>
      <c r="D207" s="2" t="s">
        <v>49</v>
      </c>
      <c r="E207" s="2">
        <v>275</v>
      </c>
      <c r="F207" s="2">
        <v>34947.9</v>
      </c>
      <c r="G207" s="2">
        <v>2843.8</v>
      </c>
      <c r="H207" s="2">
        <v>3.4</v>
      </c>
      <c r="I207" s="2">
        <v>3600</v>
      </c>
      <c r="J207" s="2">
        <f t="shared" si="34"/>
        <v>102.3768</v>
      </c>
      <c r="K207" s="2">
        <v>2671.88</v>
      </c>
      <c r="L207" s="18">
        <f t="shared" si="35"/>
        <v>74.746646021818194</v>
      </c>
      <c r="M207" s="2">
        <v>2568.19</v>
      </c>
      <c r="N207" s="9">
        <f t="shared" si="36"/>
        <v>758.18913738181823</v>
      </c>
      <c r="O207" s="4"/>
      <c r="P207" s="4"/>
      <c r="Q207" s="4"/>
    </row>
    <row r="208" spans="1:17" x14ac:dyDescent="0.3">
      <c r="A208" s="2"/>
      <c r="B208" s="46"/>
      <c r="C208" s="2">
        <v>4</v>
      </c>
      <c r="D208" s="2" t="s">
        <v>49</v>
      </c>
      <c r="E208" s="2">
        <v>275</v>
      </c>
      <c r="F208" s="2">
        <v>34947.9</v>
      </c>
      <c r="G208" s="2">
        <v>2843.8</v>
      </c>
      <c r="H208" s="2">
        <v>3.4</v>
      </c>
      <c r="I208" s="2">
        <v>3600</v>
      </c>
      <c r="J208" s="2">
        <f t="shared" si="34"/>
        <v>102.3768</v>
      </c>
      <c r="K208" s="2">
        <f>K207</f>
        <v>2671.88</v>
      </c>
      <c r="L208" s="18">
        <f t="shared" si="35"/>
        <v>74.746646021818194</v>
      </c>
      <c r="M208" s="2">
        <f>M207</f>
        <v>2568.19</v>
      </c>
      <c r="N208" s="9">
        <f t="shared" si="36"/>
        <v>758.18913738181823</v>
      </c>
      <c r="O208" s="4"/>
      <c r="P208" s="4"/>
      <c r="Q208" s="4"/>
    </row>
    <row r="209" spans="1:17" x14ac:dyDescent="0.3">
      <c r="A209" s="2"/>
      <c r="B209" s="46"/>
      <c r="C209" s="2">
        <v>5</v>
      </c>
      <c r="D209" s="2" t="s">
        <v>49</v>
      </c>
      <c r="E209" s="2">
        <v>275</v>
      </c>
      <c r="F209" s="2">
        <v>34947.9</v>
      </c>
      <c r="G209" s="2">
        <v>2843.8</v>
      </c>
      <c r="H209" s="2">
        <v>3.4</v>
      </c>
      <c r="I209" s="2">
        <v>3600</v>
      </c>
      <c r="J209" s="2">
        <f t="shared" si="34"/>
        <v>102.3768</v>
      </c>
      <c r="K209" s="2">
        <f>K206</f>
        <v>2675.79</v>
      </c>
      <c r="L209" s="18">
        <f t="shared" si="35"/>
        <v>74.706212356363636</v>
      </c>
      <c r="M209" s="2">
        <f>M206</f>
        <v>2399.64</v>
      </c>
      <c r="N209" s="9">
        <f t="shared" si="36"/>
        <v>775.61904610909107</v>
      </c>
      <c r="O209" s="2"/>
      <c r="P209" s="2"/>
      <c r="Q209" s="2"/>
    </row>
    <row r="210" spans="1:17" ht="15" thickBot="1" x14ac:dyDescent="0.35">
      <c r="A210" s="2"/>
      <c r="B210" s="47"/>
      <c r="C210" s="11">
        <v>6</v>
      </c>
      <c r="D210" s="11" t="s">
        <v>49</v>
      </c>
      <c r="E210" s="11">
        <v>275</v>
      </c>
      <c r="F210" s="11">
        <v>34947.9</v>
      </c>
      <c r="G210" s="11">
        <v>2843.8</v>
      </c>
      <c r="H210" s="11">
        <v>3.4</v>
      </c>
      <c r="I210" s="11">
        <v>3600</v>
      </c>
      <c r="J210" s="11">
        <f t="shared" si="34"/>
        <v>102.3768</v>
      </c>
      <c r="K210" s="11">
        <f>K205</f>
        <v>2611.38</v>
      </c>
      <c r="L210" s="25">
        <f t="shared" si="35"/>
        <v>75.372282021818194</v>
      </c>
      <c r="M210" s="11">
        <f>M205</f>
        <v>1540.37</v>
      </c>
      <c r="N210" s="12">
        <f t="shared" si="36"/>
        <v>864.47693796363637</v>
      </c>
      <c r="O210" s="2"/>
      <c r="P210" s="2"/>
      <c r="Q210" s="2"/>
    </row>
    <row r="211" spans="1:17" x14ac:dyDescent="0.3">
      <c r="A211" s="2"/>
      <c r="B211" s="45" t="s">
        <v>55</v>
      </c>
      <c r="C211" s="20">
        <v>1</v>
      </c>
      <c r="D211" s="20" t="s">
        <v>49</v>
      </c>
      <c r="E211" s="20">
        <v>275</v>
      </c>
      <c r="F211" s="20">
        <v>34947.9</v>
      </c>
      <c r="G211" s="20">
        <v>2843.8</v>
      </c>
      <c r="H211" s="20">
        <v>3.4</v>
      </c>
      <c r="I211" s="20">
        <v>3600</v>
      </c>
      <c r="J211" s="20">
        <f t="shared" si="34"/>
        <v>102.3768</v>
      </c>
      <c r="K211" s="20">
        <v>2264.6799999999998</v>
      </c>
      <c r="L211" s="22">
        <f t="shared" si="35"/>
        <v>78.957538240000005</v>
      </c>
      <c r="M211" s="20">
        <v>1362.77</v>
      </c>
      <c r="N211" s="23">
        <f t="shared" si="36"/>
        <v>882.84271541818191</v>
      </c>
      <c r="O211" s="2"/>
      <c r="P211" s="2"/>
      <c r="Q211" s="2"/>
    </row>
    <row r="212" spans="1:17" x14ac:dyDescent="0.3">
      <c r="A212" s="2"/>
      <c r="B212" s="46"/>
      <c r="C212" s="2">
        <v>2</v>
      </c>
      <c r="D212" s="2" t="s">
        <v>49</v>
      </c>
      <c r="E212" s="2">
        <v>275</v>
      </c>
      <c r="F212" s="2">
        <v>34947.9</v>
      </c>
      <c r="G212" s="2">
        <v>2843.8</v>
      </c>
      <c r="H212" s="2">
        <v>3.4</v>
      </c>
      <c r="I212" s="2">
        <v>3600</v>
      </c>
      <c r="J212" s="2">
        <f t="shared" si="34"/>
        <v>102.3768</v>
      </c>
      <c r="K212" s="2">
        <v>2381.29</v>
      </c>
      <c r="L212" s="18">
        <f t="shared" si="35"/>
        <v>77.751663629090913</v>
      </c>
      <c r="M212" s="2">
        <v>2135.1</v>
      </c>
      <c r="N212" s="9">
        <f t="shared" si="36"/>
        <v>802.97536800000012</v>
      </c>
      <c r="O212" s="2"/>
      <c r="P212" s="2"/>
      <c r="Q212" s="2"/>
    </row>
    <row r="213" spans="1:17" x14ac:dyDescent="0.3">
      <c r="A213" s="2"/>
      <c r="B213" s="46"/>
      <c r="C213" s="2">
        <v>3</v>
      </c>
      <c r="D213" s="2" t="s">
        <v>49</v>
      </c>
      <c r="E213" s="2">
        <v>275</v>
      </c>
      <c r="F213" s="2">
        <v>34947.9</v>
      </c>
      <c r="G213" s="2">
        <v>2843.8</v>
      </c>
      <c r="H213" s="2">
        <v>3.4</v>
      </c>
      <c r="I213" s="2">
        <v>3600</v>
      </c>
      <c r="J213" s="2">
        <f t="shared" si="34"/>
        <v>102.3768</v>
      </c>
      <c r="K213" s="2">
        <v>2373.16</v>
      </c>
      <c r="L213" s="18">
        <f t="shared" si="35"/>
        <v>77.835736698181819</v>
      </c>
      <c r="M213" s="2">
        <v>2281.19</v>
      </c>
      <c r="N213" s="9">
        <f t="shared" si="36"/>
        <v>787.86806829090915</v>
      </c>
      <c r="O213" s="2"/>
      <c r="P213" s="2"/>
      <c r="Q213" s="2"/>
    </row>
    <row r="214" spans="1:17" x14ac:dyDescent="0.3">
      <c r="A214" s="2"/>
      <c r="B214" s="46"/>
      <c r="C214" s="2">
        <v>4</v>
      </c>
      <c r="D214" s="2" t="s">
        <v>49</v>
      </c>
      <c r="E214" s="2">
        <v>275</v>
      </c>
      <c r="F214" s="2">
        <v>34947.9</v>
      </c>
      <c r="G214" s="2">
        <v>2843.8</v>
      </c>
      <c r="H214" s="2">
        <v>3.4</v>
      </c>
      <c r="I214" s="2">
        <v>3600</v>
      </c>
      <c r="J214" s="2">
        <f t="shared" si="34"/>
        <v>102.3768</v>
      </c>
      <c r="K214" s="2">
        <f>K213</f>
        <v>2373.16</v>
      </c>
      <c r="L214" s="18">
        <f t="shared" si="35"/>
        <v>77.835736698181819</v>
      </c>
      <c r="M214" s="2">
        <f>M213</f>
        <v>2281.19</v>
      </c>
      <c r="N214" s="9">
        <f t="shared" si="36"/>
        <v>787.86806829090915</v>
      </c>
      <c r="O214" s="2"/>
      <c r="P214" s="2"/>
      <c r="Q214" s="2"/>
    </row>
    <row r="215" spans="1:17" x14ac:dyDescent="0.3">
      <c r="A215" s="2"/>
      <c r="B215" s="46"/>
      <c r="C215" s="2">
        <v>5</v>
      </c>
      <c r="D215" s="2" t="s">
        <v>49</v>
      </c>
      <c r="E215" s="2">
        <v>275</v>
      </c>
      <c r="F215" s="2">
        <v>34947.9</v>
      </c>
      <c r="G215" s="2">
        <v>2843.8</v>
      </c>
      <c r="H215" s="2">
        <v>3.4</v>
      </c>
      <c r="I215" s="2">
        <v>3600</v>
      </c>
      <c r="J215" s="2">
        <f t="shared" si="34"/>
        <v>102.3768</v>
      </c>
      <c r="K215" s="2">
        <f>K212</f>
        <v>2381.29</v>
      </c>
      <c r="L215" s="18">
        <f t="shared" si="35"/>
        <v>77.751663629090913</v>
      </c>
      <c r="M215" s="2">
        <f>M212</f>
        <v>2135.1</v>
      </c>
      <c r="N215" s="9">
        <f t="shared" si="36"/>
        <v>802.97536800000012</v>
      </c>
      <c r="O215" s="2"/>
      <c r="P215" s="2"/>
      <c r="Q215" s="2"/>
    </row>
    <row r="216" spans="1:17" ht="15" thickBot="1" x14ac:dyDescent="0.35">
      <c r="A216" s="2"/>
      <c r="B216" s="47"/>
      <c r="C216" s="11">
        <v>6</v>
      </c>
      <c r="D216" s="11" t="s">
        <v>49</v>
      </c>
      <c r="E216" s="11">
        <v>275</v>
      </c>
      <c r="F216" s="11">
        <v>34947.9</v>
      </c>
      <c r="G216" s="11">
        <v>2843.8</v>
      </c>
      <c r="H216" s="11">
        <v>3.4</v>
      </c>
      <c r="I216" s="11">
        <v>3600</v>
      </c>
      <c r="J216" s="11">
        <f t="shared" si="34"/>
        <v>102.3768</v>
      </c>
      <c r="K216" s="11">
        <f>K211</f>
        <v>2264.6799999999998</v>
      </c>
      <c r="L216" s="25">
        <f t="shared" si="35"/>
        <v>78.957538240000005</v>
      </c>
      <c r="M216" s="11">
        <f>M211</f>
        <v>1362.77</v>
      </c>
      <c r="N216" s="12">
        <f t="shared" si="36"/>
        <v>882.84271541818191</v>
      </c>
      <c r="O216" s="2"/>
      <c r="P216" s="2"/>
      <c r="Q216" s="2"/>
    </row>
    <row r="217" spans="1:17" x14ac:dyDescent="0.3">
      <c r="A217" s="2"/>
      <c r="B217" s="45" t="s">
        <v>56</v>
      </c>
      <c r="C217" s="20">
        <v>1</v>
      </c>
      <c r="D217" s="20" t="s">
        <v>49</v>
      </c>
      <c r="E217" s="20">
        <v>275</v>
      </c>
      <c r="F217" s="20">
        <v>34947.9</v>
      </c>
      <c r="G217" s="20">
        <v>2843.8</v>
      </c>
      <c r="H217" s="20">
        <v>3.4</v>
      </c>
      <c r="I217" s="20">
        <v>3600</v>
      </c>
      <c r="J217" s="20">
        <f t="shared" si="34"/>
        <v>102.3768</v>
      </c>
      <c r="K217" s="20">
        <v>1926.16</v>
      </c>
      <c r="L217" s="22">
        <f t="shared" si="35"/>
        <v>82.458204334545457</v>
      </c>
      <c r="M217" s="20">
        <v>1182.8399999999999</v>
      </c>
      <c r="N217" s="23">
        <f t="shared" si="36"/>
        <v>901.44944029090925</v>
      </c>
      <c r="O217" s="2"/>
      <c r="P217" s="2"/>
      <c r="Q217" s="2"/>
    </row>
    <row r="218" spans="1:17" x14ac:dyDescent="0.3">
      <c r="A218" s="2"/>
      <c r="B218" s="46"/>
      <c r="C218" s="2">
        <v>2</v>
      </c>
      <c r="D218" s="2" t="s">
        <v>49</v>
      </c>
      <c r="E218" s="2">
        <v>275</v>
      </c>
      <c r="F218" s="2">
        <v>34947.9</v>
      </c>
      <c r="G218" s="2">
        <v>2843.8</v>
      </c>
      <c r="H218" s="2">
        <v>3.4</v>
      </c>
      <c r="I218" s="2">
        <v>3600</v>
      </c>
      <c r="J218" s="2">
        <f t="shared" si="34"/>
        <v>102.3768</v>
      </c>
      <c r="K218" s="2">
        <v>2085.15</v>
      </c>
      <c r="L218" s="18">
        <f t="shared" si="35"/>
        <v>80.814074290909105</v>
      </c>
      <c r="M218" s="2">
        <v>1872.71</v>
      </c>
      <c r="N218" s="9">
        <f t="shared" si="36"/>
        <v>830.10935643636367</v>
      </c>
      <c r="O218" s="2"/>
      <c r="P218" s="2"/>
      <c r="Q218" s="2"/>
    </row>
    <row r="219" spans="1:17" x14ac:dyDescent="0.3">
      <c r="A219" s="2"/>
      <c r="B219" s="46"/>
      <c r="C219" s="2">
        <v>3</v>
      </c>
      <c r="D219" s="2" t="s">
        <v>49</v>
      </c>
      <c r="E219" s="2">
        <v>275</v>
      </c>
      <c r="F219" s="2">
        <v>34947.9</v>
      </c>
      <c r="G219" s="2">
        <v>2843.8</v>
      </c>
      <c r="H219" s="2">
        <v>3.4</v>
      </c>
      <c r="I219" s="2">
        <v>3600</v>
      </c>
      <c r="J219" s="2">
        <f t="shared" si="34"/>
        <v>102.3768</v>
      </c>
      <c r="K219" s="2">
        <v>2074.64</v>
      </c>
      <c r="L219" s="18">
        <f t="shared" si="35"/>
        <v>80.922759156363639</v>
      </c>
      <c r="M219" s="2">
        <v>1995.85</v>
      </c>
      <c r="N219" s="9">
        <f t="shared" si="36"/>
        <v>817.37533709090906</v>
      </c>
      <c r="O219" s="2"/>
      <c r="P219" s="2"/>
      <c r="Q219" s="2"/>
    </row>
    <row r="220" spans="1:17" x14ac:dyDescent="0.3">
      <c r="A220" s="2"/>
      <c r="B220" s="46"/>
      <c r="C220" s="2">
        <v>4</v>
      </c>
      <c r="D220" s="2" t="s">
        <v>49</v>
      </c>
      <c r="E220" s="2">
        <v>275</v>
      </c>
      <c r="F220" s="2">
        <v>34947.9</v>
      </c>
      <c r="G220" s="2">
        <v>2843.8</v>
      </c>
      <c r="H220" s="2">
        <v>3.4</v>
      </c>
      <c r="I220" s="2">
        <v>3600</v>
      </c>
      <c r="J220" s="2">
        <f t="shared" si="34"/>
        <v>102.3768</v>
      </c>
      <c r="K220" s="2">
        <f>K219</f>
        <v>2074.64</v>
      </c>
      <c r="L220" s="18">
        <f t="shared" si="35"/>
        <v>80.922759156363639</v>
      </c>
      <c r="M220" s="2">
        <f>M219</f>
        <v>1995.85</v>
      </c>
      <c r="N220" s="9">
        <f t="shared" si="36"/>
        <v>817.37533709090906</v>
      </c>
      <c r="O220" s="2"/>
      <c r="P220" s="2"/>
      <c r="Q220" s="2"/>
    </row>
    <row r="221" spans="1:17" x14ac:dyDescent="0.3">
      <c r="A221" s="2"/>
      <c r="B221" s="46"/>
      <c r="C221" s="2">
        <v>5</v>
      </c>
      <c r="D221" s="2" t="s">
        <v>49</v>
      </c>
      <c r="E221" s="2">
        <v>275</v>
      </c>
      <c r="F221" s="2">
        <v>34947.9</v>
      </c>
      <c r="G221" s="2">
        <v>2843.8</v>
      </c>
      <c r="H221" s="2">
        <v>3.4</v>
      </c>
      <c r="I221" s="2">
        <v>3600</v>
      </c>
      <c r="J221" s="2">
        <f t="shared" si="34"/>
        <v>102.3768</v>
      </c>
      <c r="K221" s="2">
        <f>K218</f>
        <v>2085.15</v>
      </c>
      <c r="L221" s="18">
        <f t="shared" si="35"/>
        <v>80.814074290909105</v>
      </c>
      <c r="M221" s="2">
        <f>M218</f>
        <v>1872.71</v>
      </c>
      <c r="N221" s="9">
        <f t="shared" si="36"/>
        <v>830.10935643636367</v>
      </c>
      <c r="O221" s="2"/>
      <c r="P221" s="2"/>
      <c r="Q221" s="2"/>
    </row>
    <row r="222" spans="1:17" ht="15" thickBot="1" x14ac:dyDescent="0.35">
      <c r="A222" s="2"/>
      <c r="B222" s="47"/>
      <c r="C222" s="11">
        <v>6</v>
      </c>
      <c r="D222" s="11" t="s">
        <v>49</v>
      </c>
      <c r="E222" s="11">
        <v>275</v>
      </c>
      <c r="F222" s="11">
        <v>34947.9</v>
      </c>
      <c r="G222" s="11">
        <v>2843.8</v>
      </c>
      <c r="H222" s="11">
        <v>3.4</v>
      </c>
      <c r="I222" s="11">
        <v>3600</v>
      </c>
      <c r="J222" s="11">
        <f t="shared" si="34"/>
        <v>102.3768</v>
      </c>
      <c r="K222" s="11">
        <f>K217</f>
        <v>1926.16</v>
      </c>
      <c r="L222" s="25">
        <f t="shared" si="35"/>
        <v>82.458204334545457</v>
      </c>
      <c r="M222" s="11">
        <f>M217</f>
        <v>1182.8399999999999</v>
      </c>
      <c r="N222" s="12">
        <f t="shared" si="36"/>
        <v>901.44944029090925</v>
      </c>
      <c r="O222" s="2"/>
      <c r="P222" s="2"/>
      <c r="Q222" s="2"/>
    </row>
    <row r="223" spans="1:17" x14ac:dyDescent="0.3">
      <c r="A223" s="2"/>
      <c r="B223" s="45" t="s">
        <v>61</v>
      </c>
      <c r="C223" s="20">
        <v>1</v>
      </c>
      <c r="D223" s="20" t="s">
        <v>50</v>
      </c>
      <c r="E223" s="21">
        <v>228.9</v>
      </c>
      <c r="F223" s="21">
        <v>25545.8</v>
      </c>
      <c r="G223" s="21">
        <v>2218.6</v>
      </c>
      <c r="H223" s="20">
        <v>3.4</v>
      </c>
      <c r="I223" s="20">
        <v>3600</v>
      </c>
      <c r="J223" s="20">
        <f t="shared" si="34"/>
        <v>79.869600000000005</v>
      </c>
      <c r="K223" s="20">
        <v>1596.27</v>
      </c>
      <c r="L223" s="22">
        <f t="shared" si="35"/>
        <v>64.39784542595018</v>
      </c>
      <c r="M223" s="20">
        <v>1003.53</v>
      </c>
      <c r="N223" s="23">
        <f t="shared" si="36"/>
        <v>701.42943564875486</v>
      </c>
      <c r="O223" s="2"/>
      <c r="P223" s="2"/>
      <c r="Q223" s="2"/>
    </row>
    <row r="224" spans="1:17" x14ac:dyDescent="0.3">
      <c r="A224" s="2"/>
      <c r="B224" s="46"/>
      <c r="C224" s="2">
        <v>2</v>
      </c>
      <c r="D224" s="2" t="s">
        <v>50</v>
      </c>
      <c r="E224" s="4">
        <v>228.9</v>
      </c>
      <c r="F224" s="4">
        <v>25545.8</v>
      </c>
      <c r="G224" s="4">
        <v>2218.6</v>
      </c>
      <c r="H224" s="2">
        <v>3.4</v>
      </c>
      <c r="I224" s="2">
        <v>3600</v>
      </c>
      <c r="J224" s="2">
        <f t="shared" si="34"/>
        <v>79.869600000000005</v>
      </c>
      <c r="K224" s="2">
        <v>1790.15</v>
      </c>
      <c r="L224" s="18">
        <f t="shared" si="35"/>
        <v>62.518674748798603</v>
      </c>
      <c r="M224" s="2">
        <v>1610.17</v>
      </c>
      <c r="N224" s="9">
        <f t="shared" si="36"/>
        <v>642.63120480559201</v>
      </c>
      <c r="O224" s="2"/>
      <c r="P224" s="2"/>
      <c r="Q224" s="2"/>
    </row>
    <row r="225" spans="1:17" x14ac:dyDescent="0.3">
      <c r="A225" s="2"/>
      <c r="B225" s="46"/>
      <c r="C225" s="2">
        <v>3</v>
      </c>
      <c r="D225" s="2" t="s">
        <v>50</v>
      </c>
      <c r="E225" s="4">
        <v>228.9</v>
      </c>
      <c r="F225" s="4">
        <v>25545.8</v>
      </c>
      <c r="G225" s="4">
        <v>2218.6</v>
      </c>
      <c r="H225" s="2">
        <v>3.4</v>
      </c>
      <c r="I225" s="2">
        <v>3600</v>
      </c>
      <c r="J225" s="2">
        <f t="shared" si="34"/>
        <v>79.869600000000005</v>
      </c>
      <c r="K225" s="2">
        <v>1775.86</v>
      </c>
      <c r="L225" s="18">
        <f t="shared" si="35"/>
        <v>62.657179746614247</v>
      </c>
      <c r="M225" s="2">
        <v>1709.3</v>
      </c>
      <c r="N225" s="9">
        <f t="shared" si="36"/>
        <v>633.0230869375273</v>
      </c>
      <c r="O225" s="2"/>
      <c r="P225" s="2"/>
      <c r="Q225" s="2"/>
    </row>
    <row r="226" spans="1:17" x14ac:dyDescent="0.3">
      <c r="A226" s="2"/>
      <c r="B226" s="46"/>
      <c r="C226" s="2">
        <v>4</v>
      </c>
      <c r="D226" s="2" t="s">
        <v>50</v>
      </c>
      <c r="E226" s="4">
        <v>228.9</v>
      </c>
      <c r="F226" s="4">
        <v>25545.8</v>
      </c>
      <c r="G226" s="4">
        <v>2218.6</v>
      </c>
      <c r="H226" s="2">
        <v>3.4</v>
      </c>
      <c r="I226" s="2">
        <v>3600</v>
      </c>
      <c r="J226" s="2">
        <f t="shared" si="34"/>
        <v>79.869600000000005</v>
      </c>
      <c r="K226" s="2">
        <f>K225</f>
        <v>1775.86</v>
      </c>
      <c r="L226" s="18">
        <f t="shared" si="35"/>
        <v>62.657179746614247</v>
      </c>
      <c r="M226" s="2">
        <f>M225</f>
        <v>1709.3</v>
      </c>
      <c r="N226" s="9">
        <f t="shared" si="36"/>
        <v>633.0230869375273</v>
      </c>
      <c r="O226" s="2"/>
      <c r="P226" s="2"/>
      <c r="Q226" s="2"/>
    </row>
    <row r="227" spans="1:17" x14ac:dyDescent="0.3">
      <c r="A227" s="2"/>
      <c r="B227" s="46"/>
      <c r="C227" s="2">
        <v>5</v>
      </c>
      <c r="D227" s="2" t="s">
        <v>50</v>
      </c>
      <c r="E227" s="4">
        <v>228.9</v>
      </c>
      <c r="F227" s="4">
        <v>25545.8</v>
      </c>
      <c r="G227" s="4">
        <v>2218.6</v>
      </c>
      <c r="H227" s="2">
        <v>3.4</v>
      </c>
      <c r="I227" s="2">
        <v>3600</v>
      </c>
      <c r="J227" s="2">
        <f t="shared" si="34"/>
        <v>79.869600000000005</v>
      </c>
      <c r="K227" s="2">
        <f>K224</f>
        <v>1790.15</v>
      </c>
      <c r="L227" s="18">
        <f t="shared" si="35"/>
        <v>62.518674748798603</v>
      </c>
      <c r="M227" s="2">
        <f>M224</f>
        <v>1610.17</v>
      </c>
      <c r="N227" s="9">
        <f t="shared" si="36"/>
        <v>642.63120480559201</v>
      </c>
      <c r="O227" s="2"/>
      <c r="P227" s="2"/>
      <c r="Q227" s="2"/>
    </row>
    <row r="228" spans="1:17" ht="15" thickBot="1" x14ac:dyDescent="0.35">
      <c r="A228" s="2"/>
      <c r="B228" s="47"/>
      <c r="C228" s="11">
        <v>6</v>
      </c>
      <c r="D228" s="11" t="s">
        <v>50</v>
      </c>
      <c r="E228" s="24">
        <v>228.9</v>
      </c>
      <c r="F228" s="24">
        <v>25545.8</v>
      </c>
      <c r="G228" s="24">
        <v>2218.6</v>
      </c>
      <c r="H228" s="11">
        <v>3.4</v>
      </c>
      <c r="I228" s="11">
        <v>3600</v>
      </c>
      <c r="J228" s="11">
        <f t="shared" si="34"/>
        <v>79.869600000000005</v>
      </c>
      <c r="K228" s="11">
        <f>K223</f>
        <v>1596.27</v>
      </c>
      <c r="L228" s="25">
        <f t="shared" si="35"/>
        <v>64.39784542595018</v>
      </c>
      <c r="M228" s="11">
        <f>M223</f>
        <v>1003.53</v>
      </c>
      <c r="N228" s="12">
        <f t="shared" si="36"/>
        <v>701.42943564875486</v>
      </c>
      <c r="O228" s="2"/>
      <c r="P228" s="2"/>
      <c r="Q228" s="2"/>
    </row>
    <row r="229" spans="1:17" x14ac:dyDescent="0.3">
      <c r="A229" s="2"/>
      <c r="B229" s="45" t="s">
        <v>62</v>
      </c>
      <c r="C229" s="20">
        <v>1</v>
      </c>
      <c r="D229" s="20" t="s">
        <v>50</v>
      </c>
      <c r="E229" s="21">
        <v>228.9</v>
      </c>
      <c r="F229" s="21">
        <v>25545.8</v>
      </c>
      <c r="G229" s="21">
        <v>2218.6</v>
      </c>
      <c r="H229" s="20">
        <v>3.4</v>
      </c>
      <c r="I229" s="20">
        <v>3600</v>
      </c>
      <c r="J229" s="20">
        <f t="shared" si="34"/>
        <v>79.869600000000005</v>
      </c>
      <c r="K229" s="20">
        <v>1285.6400000000001</v>
      </c>
      <c r="L229" s="22">
        <f t="shared" si="35"/>
        <v>67.408608719965045</v>
      </c>
      <c r="M229" s="20">
        <v>830.21</v>
      </c>
      <c r="N229" s="23">
        <f t="shared" si="36"/>
        <v>718.22837632153778</v>
      </c>
      <c r="O229" s="2"/>
      <c r="P229" s="2"/>
      <c r="Q229" s="2"/>
    </row>
    <row r="230" spans="1:17" x14ac:dyDescent="0.3">
      <c r="A230" s="2"/>
      <c r="B230" s="46"/>
      <c r="C230" s="2">
        <v>2</v>
      </c>
      <c r="D230" s="2" t="s">
        <v>50</v>
      </c>
      <c r="E230" s="4">
        <v>228.9</v>
      </c>
      <c r="F230" s="4">
        <v>25545.8</v>
      </c>
      <c r="G230" s="4">
        <v>2218.6</v>
      </c>
      <c r="H230" s="2">
        <v>3.4</v>
      </c>
      <c r="I230" s="2">
        <v>3600</v>
      </c>
      <c r="J230" s="2">
        <f t="shared" si="34"/>
        <v>79.869600000000005</v>
      </c>
      <c r="K230" s="2">
        <v>1496.89</v>
      </c>
      <c r="L230" s="18">
        <f t="shared" si="35"/>
        <v>65.361080323285279</v>
      </c>
      <c r="M230" s="2">
        <v>1345.67</v>
      </c>
      <c r="N230" s="9">
        <f t="shared" si="36"/>
        <v>668.26771419833995</v>
      </c>
      <c r="O230" s="2"/>
      <c r="P230" s="2"/>
      <c r="Q230" s="2"/>
    </row>
    <row r="231" spans="1:17" x14ac:dyDescent="0.3">
      <c r="A231" s="2"/>
      <c r="B231" s="46"/>
      <c r="C231" s="2">
        <v>3</v>
      </c>
      <c r="D231" s="2" t="s">
        <v>50</v>
      </c>
      <c r="E231" s="4">
        <v>228.9</v>
      </c>
      <c r="F231" s="4">
        <v>25545.8</v>
      </c>
      <c r="G231" s="4">
        <v>2218.6</v>
      </c>
      <c r="H231" s="2">
        <v>3.4</v>
      </c>
      <c r="I231" s="2">
        <v>3600</v>
      </c>
      <c r="J231" s="2">
        <f t="shared" si="34"/>
        <v>79.869600000000005</v>
      </c>
      <c r="K231" s="2">
        <v>1479.17</v>
      </c>
      <c r="L231" s="18">
        <f t="shared" si="35"/>
        <v>65.532830397553525</v>
      </c>
      <c r="M231" s="2">
        <v>1424.47</v>
      </c>
      <c r="N231" s="9">
        <f t="shared" si="36"/>
        <v>660.63006981214494</v>
      </c>
      <c r="O231" s="2"/>
      <c r="P231" s="2"/>
      <c r="Q231" s="2"/>
    </row>
    <row r="232" spans="1:17" x14ac:dyDescent="0.3">
      <c r="A232" s="2"/>
      <c r="B232" s="46"/>
      <c r="C232" s="2">
        <v>4</v>
      </c>
      <c r="D232" s="2" t="s">
        <v>50</v>
      </c>
      <c r="E232" s="4">
        <v>228.9</v>
      </c>
      <c r="F232" s="4">
        <v>25545.8</v>
      </c>
      <c r="G232" s="4">
        <v>2218.6</v>
      </c>
      <c r="H232" s="2">
        <v>3.4</v>
      </c>
      <c r="I232" s="2">
        <v>3600</v>
      </c>
      <c r="J232" s="2">
        <f t="shared" si="34"/>
        <v>79.869600000000005</v>
      </c>
      <c r="K232" s="2">
        <f>K231</f>
        <v>1479.17</v>
      </c>
      <c r="L232" s="18">
        <f t="shared" si="35"/>
        <v>65.532830397553525</v>
      </c>
      <c r="M232" s="2">
        <f>M231</f>
        <v>1424.47</v>
      </c>
      <c r="N232" s="9">
        <f t="shared" si="36"/>
        <v>660.63006981214494</v>
      </c>
      <c r="O232" s="2"/>
      <c r="P232" s="2"/>
      <c r="Q232" s="2"/>
    </row>
    <row r="233" spans="1:17" x14ac:dyDescent="0.3">
      <c r="A233" s="2"/>
      <c r="B233" s="46"/>
      <c r="C233" s="2">
        <v>5</v>
      </c>
      <c r="D233" s="2" t="s">
        <v>50</v>
      </c>
      <c r="E233" s="4">
        <v>228.9</v>
      </c>
      <c r="F233" s="4">
        <v>25545.8</v>
      </c>
      <c r="G233" s="4">
        <v>2218.6</v>
      </c>
      <c r="H233" s="2">
        <v>3.4</v>
      </c>
      <c r="I233" s="2">
        <v>3600</v>
      </c>
      <c r="J233" s="2">
        <f t="shared" si="34"/>
        <v>79.869600000000005</v>
      </c>
      <c r="K233" s="2">
        <f>K230</f>
        <v>1496.89</v>
      </c>
      <c r="L233" s="18">
        <f t="shared" si="35"/>
        <v>65.361080323285279</v>
      </c>
      <c r="M233" s="2">
        <f>M230</f>
        <v>1345.67</v>
      </c>
      <c r="N233" s="9">
        <f t="shared" si="36"/>
        <v>668.26771419833995</v>
      </c>
      <c r="O233" s="2"/>
      <c r="P233" s="2"/>
      <c r="Q233" s="2"/>
    </row>
    <row r="234" spans="1:17" ht="15" thickBot="1" x14ac:dyDescent="0.35">
      <c r="A234" s="2"/>
      <c r="B234" s="47"/>
      <c r="C234" s="11">
        <v>6</v>
      </c>
      <c r="D234" s="11" t="s">
        <v>50</v>
      </c>
      <c r="E234" s="24">
        <v>228.9</v>
      </c>
      <c r="F234" s="24">
        <v>25545.8</v>
      </c>
      <c r="G234" s="24">
        <v>2218.6</v>
      </c>
      <c r="H234" s="11">
        <v>3.4</v>
      </c>
      <c r="I234" s="11">
        <v>3600</v>
      </c>
      <c r="J234" s="11">
        <f t="shared" si="34"/>
        <v>79.869600000000005</v>
      </c>
      <c r="K234" s="11">
        <f>K229</f>
        <v>1285.6400000000001</v>
      </c>
      <c r="L234" s="25">
        <f t="shared" si="35"/>
        <v>67.408608719965045</v>
      </c>
      <c r="M234" s="11">
        <f>M229</f>
        <v>830.21</v>
      </c>
      <c r="N234" s="12">
        <f t="shared" si="36"/>
        <v>718.22837632153778</v>
      </c>
      <c r="O234" s="2"/>
      <c r="P234" s="2"/>
      <c r="Q234" s="2"/>
    </row>
    <row r="235" spans="1:17" x14ac:dyDescent="0.3">
      <c r="A235" s="2"/>
      <c r="B235" s="45" t="s">
        <v>63</v>
      </c>
      <c r="C235" s="20">
        <v>1</v>
      </c>
      <c r="D235" s="20" t="s">
        <v>50</v>
      </c>
      <c r="E235" s="21">
        <v>228.9</v>
      </c>
      <c r="F235" s="21">
        <v>25545.8</v>
      </c>
      <c r="G235" s="21">
        <v>2218.6</v>
      </c>
      <c r="H235" s="20">
        <v>3.4</v>
      </c>
      <c r="I235" s="20">
        <v>3600</v>
      </c>
      <c r="J235" s="20">
        <f t="shared" si="34"/>
        <v>79.869600000000005</v>
      </c>
      <c r="K235" s="20">
        <v>983.98</v>
      </c>
      <c r="L235" s="22">
        <f t="shared" si="35"/>
        <v>70.332430808213189</v>
      </c>
      <c r="M235" s="20">
        <v>654.89</v>
      </c>
      <c r="N235" s="23">
        <f t="shared" si="36"/>
        <v>735.22116583660988</v>
      </c>
      <c r="O235" s="2"/>
      <c r="P235" s="2"/>
      <c r="Q235" s="2"/>
    </row>
    <row r="236" spans="1:17" x14ac:dyDescent="0.3">
      <c r="A236" s="2"/>
      <c r="B236" s="46"/>
      <c r="C236" s="2">
        <v>2</v>
      </c>
      <c r="D236" s="2" t="s">
        <v>50</v>
      </c>
      <c r="E236" s="4">
        <v>228.9</v>
      </c>
      <c r="F236" s="4">
        <v>25545.8</v>
      </c>
      <c r="G236" s="4">
        <v>2218.6</v>
      </c>
      <c r="H236" s="2">
        <v>3.4</v>
      </c>
      <c r="I236" s="2">
        <v>3600</v>
      </c>
      <c r="J236" s="2">
        <f t="shared" si="34"/>
        <v>79.869600000000005</v>
      </c>
      <c r="K236" s="2">
        <v>1201.46</v>
      </c>
      <c r="L236" s="18">
        <f t="shared" si="35"/>
        <v>68.224518497160332</v>
      </c>
      <c r="M236" s="2">
        <v>1083.0999999999999</v>
      </c>
      <c r="N236" s="9">
        <f t="shared" si="36"/>
        <v>693.71715945827873</v>
      </c>
      <c r="O236" s="2"/>
      <c r="P236" s="2"/>
      <c r="Q236" s="2"/>
    </row>
    <row r="237" spans="1:17" x14ac:dyDescent="0.3">
      <c r="A237" s="2"/>
      <c r="B237" s="46"/>
      <c r="C237" s="2">
        <v>3</v>
      </c>
      <c r="D237" s="2" t="s">
        <v>50</v>
      </c>
      <c r="E237" s="4">
        <v>228.9</v>
      </c>
      <c r="F237" s="4">
        <v>25545.8</v>
      </c>
      <c r="G237" s="4">
        <v>2218.6</v>
      </c>
      <c r="H237" s="2">
        <v>3.4</v>
      </c>
      <c r="I237" s="2">
        <v>3600</v>
      </c>
      <c r="J237" s="2">
        <f t="shared" si="34"/>
        <v>79.869600000000005</v>
      </c>
      <c r="K237" s="2">
        <v>1182.6400000000001</v>
      </c>
      <c r="L237" s="18">
        <f t="shared" si="35"/>
        <v>68.406930257754482</v>
      </c>
      <c r="M237" s="2">
        <v>1139.71</v>
      </c>
      <c r="N237" s="9">
        <f t="shared" si="36"/>
        <v>688.23026797728255</v>
      </c>
      <c r="O237" s="2"/>
      <c r="P237" s="2"/>
      <c r="Q237" s="2"/>
    </row>
    <row r="238" spans="1:17" x14ac:dyDescent="0.3">
      <c r="A238" s="2"/>
      <c r="B238" s="46"/>
      <c r="C238" s="2">
        <v>4</v>
      </c>
      <c r="D238" s="2" t="s">
        <v>50</v>
      </c>
      <c r="E238" s="4">
        <v>228.9</v>
      </c>
      <c r="F238" s="4">
        <v>25545.8</v>
      </c>
      <c r="G238" s="4">
        <v>2218.6</v>
      </c>
      <c r="H238" s="2">
        <v>3.4</v>
      </c>
      <c r="I238" s="2">
        <v>3600</v>
      </c>
      <c r="J238" s="2">
        <f t="shared" si="34"/>
        <v>79.869600000000005</v>
      </c>
      <c r="K238" s="2">
        <f>K237</f>
        <v>1182.6400000000001</v>
      </c>
      <c r="L238" s="18">
        <f t="shared" si="35"/>
        <v>68.406930257754482</v>
      </c>
      <c r="M238" s="2">
        <f>M237</f>
        <v>1139.71</v>
      </c>
      <c r="N238" s="9">
        <f t="shared" si="36"/>
        <v>688.23026797728255</v>
      </c>
      <c r="O238" s="2"/>
      <c r="P238" s="2"/>
      <c r="Q238" s="2"/>
    </row>
    <row r="239" spans="1:17" x14ac:dyDescent="0.3">
      <c r="A239" s="2"/>
      <c r="B239" s="46"/>
      <c r="C239" s="2">
        <v>5</v>
      </c>
      <c r="D239" s="2" t="s">
        <v>50</v>
      </c>
      <c r="E239" s="4">
        <v>228.9</v>
      </c>
      <c r="F239" s="4">
        <v>25545.8</v>
      </c>
      <c r="G239" s="4">
        <v>2218.6</v>
      </c>
      <c r="H239" s="2">
        <v>3.4</v>
      </c>
      <c r="I239" s="2">
        <v>3600</v>
      </c>
      <c r="J239" s="2">
        <f t="shared" si="34"/>
        <v>79.869600000000005</v>
      </c>
      <c r="K239" s="2">
        <f>K236</f>
        <v>1201.46</v>
      </c>
      <c r="L239" s="18">
        <f t="shared" si="35"/>
        <v>68.224518497160332</v>
      </c>
      <c r="M239" s="2">
        <f>M236</f>
        <v>1083.0999999999999</v>
      </c>
      <c r="N239" s="9">
        <f t="shared" si="36"/>
        <v>693.71715945827873</v>
      </c>
      <c r="O239" s="2"/>
      <c r="P239" s="2"/>
      <c r="Q239" s="2"/>
    </row>
    <row r="240" spans="1:17" ht="15" thickBot="1" x14ac:dyDescent="0.35">
      <c r="A240" s="2"/>
      <c r="B240" s="46"/>
      <c r="C240" s="2">
        <v>6</v>
      </c>
      <c r="D240" s="2" t="s">
        <v>50</v>
      </c>
      <c r="E240" s="4">
        <v>228.9</v>
      </c>
      <c r="F240" s="4">
        <v>25545.8</v>
      </c>
      <c r="G240" s="4">
        <v>2218.6</v>
      </c>
      <c r="H240" s="2">
        <v>3.4</v>
      </c>
      <c r="I240" s="2">
        <v>3600</v>
      </c>
      <c r="J240" s="2">
        <f t="shared" si="34"/>
        <v>79.869600000000005</v>
      </c>
      <c r="K240" s="2">
        <f>K235</f>
        <v>983.98</v>
      </c>
      <c r="L240" s="18">
        <f t="shared" si="35"/>
        <v>70.332430808213189</v>
      </c>
      <c r="M240" s="2">
        <f>M235</f>
        <v>654.89</v>
      </c>
      <c r="N240" s="9">
        <f t="shared" si="36"/>
        <v>735.22116583660988</v>
      </c>
      <c r="O240" s="2"/>
      <c r="P240" s="2"/>
      <c r="Q240" s="2"/>
    </row>
    <row r="241" spans="1:17" x14ac:dyDescent="0.3">
      <c r="A241" s="2"/>
      <c r="B241" s="45" t="s">
        <v>67</v>
      </c>
      <c r="C241" s="20">
        <v>1</v>
      </c>
      <c r="D241" s="20" t="s">
        <v>51</v>
      </c>
      <c r="E241" s="21">
        <v>193.4</v>
      </c>
      <c r="F241" s="21">
        <v>15449.8</v>
      </c>
      <c r="G241" s="21">
        <v>1585.1</v>
      </c>
      <c r="H241" s="20">
        <v>3.4</v>
      </c>
      <c r="I241" s="20">
        <v>3600</v>
      </c>
      <c r="J241" s="20">
        <f t="shared" si="34"/>
        <v>57.063600000000001</v>
      </c>
      <c r="K241" s="20">
        <v>691.66</v>
      </c>
      <c r="L241" s="22">
        <f t="shared" si="35"/>
        <v>51.394777528438468</v>
      </c>
      <c r="M241" s="20">
        <v>482.07</v>
      </c>
      <c r="N241" s="23">
        <f t="shared" si="36"/>
        <v>531.12570232678377</v>
      </c>
      <c r="O241" s="2"/>
      <c r="P241" s="2"/>
      <c r="Q241" s="2"/>
    </row>
    <row r="242" spans="1:17" x14ac:dyDescent="0.3">
      <c r="A242" s="2"/>
      <c r="B242" s="46"/>
      <c r="C242" s="2">
        <v>2</v>
      </c>
      <c r="D242" s="2" t="s">
        <v>51</v>
      </c>
      <c r="E242" s="4">
        <v>193.4</v>
      </c>
      <c r="F242" s="4">
        <v>15449.8</v>
      </c>
      <c r="G242" s="4">
        <v>1585.1</v>
      </c>
      <c r="H242" s="2">
        <v>3.4</v>
      </c>
      <c r="I242" s="2">
        <v>3600</v>
      </c>
      <c r="J242" s="2">
        <f t="shared" si="34"/>
        <v>57.063600000000001</v>
      </c>
      <c r="K242" s="2">
        <v>905.05</v>
      </c>
      <c r="L242" s="18">
        <f t="shared" si="35"/>
        <v>49.645840149948292</v>
      </c>
      <c r="M242" s="2">
        <v>818.86</v>
      </c>
      <c r="N242" s="9">
        <f t="shared" si="36"/>
        <v>503.52250537745607</v>
      </c>
      <c r="O242" s="2"/>
      <c r="P242" s="2"/>
      <c r="Q242" s="2"/>
    </row>
    <row r="243" spans="1:17" x14ac:dyDescent="0.3">
      <c r="A243" s="2"/>
      <c r="B243" s="46"/>
      <c r="C243" s="2">
        <v>3</v>
      </c>
      <c r="D243" s="2" t="s">
        <v>51</v>
      </c>
      <c r="E243" s="4">
        <v>193.4</v>
      </c>
      <c r="F243" s="4">
        <v>15449.8</v>
      </c>
      <c r="G243" s="4">
        <v>1585.1</v>
      </c>
      <c r="H243" s="2">
        <v>3.4</v>
      </c>
      <c r="I243" s="2">
        <v>3600</v>
      </c>
      <c r="J243" s="2">
        <f t="shared" si="34"/>
        <v>57.063600000000001</v>
      </c>
      <c r="K243" s="2">
        <v>885.97</v>
      </c>
      <c r="L243" s="18">
        <f t="shared" si="35"/>
        <v>49.802219198552223</v>
      </c>
      <c r="M243" s="2">
        <v>854.12</v>
      </c>
      <c r="N243" s="9">
        <f t="shared" si="36"/>
        <v>500.6326074457084</v>
      </c>
      <c r="O243" s="2"/>
      <c r="P243" s="2"/>
      <c r="Q243" s="2"/>
    </row>
    <row r="244" spans="1:17" x14ac:dyDescent="0.3">
      <c r="A244" s="2"/>
      <c r="B244" s="46"/>
      <c r="C244" s="2">
        <v>4</v>
      </c>
      <c r="D244" s="2" t="s">
        <v>51</v>
      </c>
      <c r="E244" s="4">
        <v>193.4</v>
      </c>
      <c r="F244" s="4">
        <v>15449.8</v>
      </c>
      <c r="G244" s="4">
        <v>1585.1</v>
      </c>
      <c r="H244" s="2">
        <v>3.4</v>
      </c>
      <c r="I244" s="2">
        <v>3600</v>
      </c>
      <c r="J244" s="2">
        <f t="shared" si="34"/>
        <v>57.063600000000001</v>
      </c>
      <c r="K244" s="2">
        <f>K243</f>
        <v>885.97</v>
      </c>
      <c r="L244" s="18">
        <f t="shared" si="35"/>
        <v>49.802219198552223</v>
      </c>
      <c r="M244" s="2">
        <f>M243</f>
        <v>854.12</v>
      </c>
      <c r="N244" s="9">
        <f t="shared" si="36"/>
        <v>500.6326074457084</v>
      </c>
      <c r="O244" s="2"/>
      <c r="P244" s="2"/>
      <c r="Q244" s="2"/>
    </row>
    <row r="245" spans="1:17" x14ac:dyDescent="0.3">
      <c r="A245" s="2"/>
      <c r="B245" s="46"/>
      <c r="C245" s="2">
        <v>5</v>
      </c>
      <c r="D245" s="2" t="s">
        <v>51</v>
      </c>
      <c r="E245" s="4">
        <v>193.4</v>
      </c>
      <c r="F245" s="4">
        <v>15449.8</v>
      </c>
      <c r="G245" s="4">
        <v>1585.1</v>
      </c>
      <c r="H245" s="2">
        <v>3.4</v>
      </c>
      <c r="I245" s="2">
        <v>3600</v>
      </c>
      <c r="J245" s="2">
        <f t="shared" si="34"/>
        <v>57.063600000000001</v>
      </c>
      <c r="K245" s="2">
        <f>K242</f>
        <v>905.05</v>
      </c>
      <c r="L245" s="18">
        <f t="shared" si="35"/>
        <v>49.645840149948292</v>
      </c>
      <c r="M245" s="2">
        <f>M242</f>
        <v>818.86</v>
      </c>
      <c r="N245" s="9">
        <f t="shared" si="36"/>
        <v>503.52250537745607</v>
      </c>
      <c r="O245" s="2"/>
      <c r="P245" s="2"/>
      <c r="Q245" s="2"/>
    </row>
    <row r="246" spans="1:17" ht="15" thickBot="1" x14ac:dyDescent="0.35">
      <c r="A246" s="2"/>
      <c r="B246" s="47"/>
      <c r="C246" s="11">
        <v>6</v>
      </c>
      <c r="D246" s="11" t="s">
        <v>51</v>
      </c>
      <c r="E246" s="24">
        <v>193.4</v>
      </c>
      <c r="F246" s="24">
        <v>15449.8</v>
      </c>
      <c r="G246" s="24">
        <v>1585.1</v>
      </c>
      <c r="H246" s="11">
        <v>3.4</v>
      </c>
      <c r="I246" s="11">
        <v>3600</v>
      </c>
      <c r="J246" s="11">
        <f t="shared" si="34"/>
        <v>57.063600000000001</v>
      </c>
      <c r="K246" s="11">
        <f>K241</f>
        <v>691.66</v>
      </c>
      <c r="L246" s="25">
        <f t="shared" si="35"/>
        <v>51.394777528438468</v>
      </c>
      <c r="M246" s="11">
        <f>M241</f>
        <v>482.07</v>
      </c>
      <c r="N246" s="12">
        <f t="shared" si="36"/>
        <v>531.12570232678377</v>
      </c>
      <c r="O246" s="2"/>
      <c r="P246" s="2"/>
      <c r="Q246" s="2"/>
    </row>
    <row r="247" spans="1:17" x14ac:dyDescent="0.3">
      <c r="A247" s="2"/>
      <c r="B247" s="45" t="s">
        <v>68</v>
      </c>
      <c r="C247" s="20">
        <v>1</v>
      </c>
      <c r="D247" s="20" t="s">
        <v>51</v>
      </c>
      <c r="E247" s="21">
        <v>193.4</v>
      </c>
      <c r="F247" s="21">
        <v>15449.8</v>
      </c>
      <c r="G247" s="21">
        <v>1585.1</v>
      </c>
      <c r="H247" s="20">
        <v>3.4</v>
      </c>
      <c r="I247" s="20">
        <v>3600</v>
      </c>
      <c r="J247" s="20">
        <f t="shared" si="34"/>
        <v>57.063600000000001</v>
      </c>
      <c r="K247" s="20">
        <v>430.48</v>
      </c>
      <c r="L247" s="22">
        <f t="shared" si="35"/>
        <v>53.535400165460182</v>
      </c>
      <c r="M247" s="20">
        <v>319.31</v>
      </c>
      <c r="N247" s="23">
        <f t="shared" si="36"/>
        <v>544.46545806618406</v>
      </c>
      <c r="O247" s="2"/>
      <c r="P247" s="2"/>
      <c r="Q247" s="2"/>
    </row>
    <row r="248" spans="1:17" x14ac:dyDescent="0.3">
      <c r="A248" s="2"/>
      <c r="B248" s="46"/>
      <c r="C248" s="2">
        <v>2</v>
      </c>
      <c r="D248" s="2" t="s">
        <v>51</v>
      </c>
      <c r="E248" s="4">
        <v>193.4</v>
      </c>
      <c r="F248" s="4">
        <v>15449.8</v>
      </c>
      <c r="G248" s="4">
        <v>1585.1</v>
      </c>
      <c r="H248" s="2">
        <v>3.4</v>
      </c>
      <c r="I248" s="2">
        <v>3600</v>
      </c>
      <c r="J248" s="2">
        <f t="shared" si="34"/>
        <v>57.063600000000001</v>
      </c>
      <c r="K248" s="2">
        <v>606.51</v>
      </c>
      <c r="L248" s="18">
        <f t="shared" si="35"/>
        <v>52.092664110651491</v>
      </c>
      <c r="M248" s="2">
        <v>547.54999999999995</v>
      </c>
      <c r="N248" s="9">
        <f t="shared" si="36"/>
        <v>525.75898319544979</v>
      </c>
      <c r="O248" s="2"/>
      <c r="P248" s="2"/>
      <c r="Q248" s="2"/>
    </row>
    <row r="249" spans="1:17" x14ac:dyDescent="0.3">
      <c r="A249" s="2"/>
      <c r="B249" s="46"/>
      <c r="C249" s="2">
        <v>3</v>
      </c>
      <c r="D249" s="2" t="s">
        <v>51</v>
      </c>
      <c r="E249" s="4">
        <v>193.4</v>
      </c>
      <c r="F249" s="4">
        <v>15449.8</v>
      </c>
      <c r="G249" s="4">
        <v>1585.1</v>
      </c>
      <c r="H249" s="2">
        <v>3.4</v>
      </c>
      <c r="I249" s="2">
        <v>3600</v>
      </c>
      <c r="J249" s="2">
        <f t="shared" si="34"/>
        <v>57.063600000000001</v>
      </c>
      <c r="K249" s="2">
        <v>590.54999999999995</v>
      </c>
      <c r="L249" s="18">
        <f t="shared" si="35"/>
        <v>52.223471742502582</v>
      </c>
      <c r="M249" s="2">
        <v>569.85</v>
      </c>
      <c r="N249" s="9">
        <f t="shared" si="36"/>
        <v>523.93128257497415</v>
      </c>
      <c r="O249" s="2"/>
      <c r="P249" s="2"/>
      <c r="Q249" s="2"/>
    </row>
    <row r="250" spans="1:17" x14ac:dyDescent="0.3">
      <c r="A250" s="2"/>
      <c r="B250" s="46"/>
      <c r="C250" s="2">
        <v>4</v>
      </c>
      <c r="D250" s="2" t="s">
        <v>51</v>
      </c>
      <c r="E250" s="4">
        <v>193.4</v>
      </c>
      <c r="F250" s="4">
        <v>15449.8</v>
      </c>
      <c r="G250" s="4">
        <v>1585.1</v>
      </c>
      <c r="H250" s="2">
        <v>3.4</v>
      </c>
      <c r="I250" s="2">
        <v>3600</v>
      </c>
      <c r="J250" s="2">
        <f t="shared" si="34"/>
        <v>57.063600000000001</v>
      </c>
      <c r="K250" s="2">
        <f>K249</f>
        <v>590.54999999999995</v>
      </c>
      <c r="L250" s="18">
        <f t="shared" si="35"/>
        <v>52.223471742502582</v>
      </c>
      <c r="M250" s="2">
        <f>M249</f>
        <v>569.85</v>
      </c>
      <c r="N250" s="9">
        <f t="shared" si="36"/>
        <v>523.93128257497415</v>
      </c>
      <c r="O250" s="2"/>
      <c r="P250" s="2"/>
      <c r="Q250" s="2"/>
    </row>
    <row r="251" spans="1:17" x14ac:dyDescent="0.3">
      <c r="A251" s="2"/>
      <c r="B251" s="46"/>
      <c r="C251" s="2">
        <v>5</v>
      </c>
      <c r="D251" s="2" t="s">
        <v>51</v>
      </c>
      <c r="E251" s="4">
        <v>193.4</v>
      </c>
      <c r="F251" s="4">
        <v>15449.8</v>
      </c>
      <c r="G251" s="4">
        <v>1585.1</v>
      </c>
      <c r="H251" s="2">
        <v>3.4</v>
      </c>
      <c r="I251" s="2">
        <v>3600</v>
      </c>
      <c r="J251" s="2">
        <f t="shared" si="34"/>
        <v>57.063600000000001</v>
      </c>
      <c r="K251" s="2">
        <f>K248</f>
        <v>606.51</v>
      </c>
      <c r="L251" s="18">
        <f t="shared" si="35"/>
        <v>52.092664110651491</v>
      </c>
      <c r="M251" s="2">
        <f>M248</f>
        <v>547.54999999999995</v>
      </c>
      <c r="N251" s="9">
        <f t="shared" si="36"/>
        <v>525.75898319544979</v>
      </c>
      <c r="O251" s="2"/>
      <c r="P251" s="2"/>
      <c r="Q251" s="2"/>
    </row>
    <row r="252" spans="1:17" ht="15" thickBot="1" x14ac:dyDescent="0.35">
      <c r="A252" s="2"/>
      <c r="B252" s="47"/>
      <c r="C252" s="11">
        <v>6</v>
      </c>
      <c r="D252" s="11" t="s">
        <v>51</v>
      </c>
      <c r="E252" s="24">
        <v>193.4</v>
      </c>
      <c r="F252" s="24">
        <v>15449.8</v>
      </c>
      <c r="G252" s="24">
        <v>1585.1</v>
      </c>
      <c r="H252" s="11">
        <v>3.4</v>
      </c>
      <c r="I252" s="11">
        <v>3600</v>
      </c>
      <c r="J252" s="11">
        <f t="shared" si="34"/>
        <v>57.063600000000001</v>
      </c>
      <c r="K252" s="11">
        <f>K247</f>
        <v>430.48</v>
      </c>
      <c r="L252" s="25">
        <f t="shared" si="35"/>
        <v>53.535400165460182</v>
      </c>
      <c r="M252" s="11">
        <f>M247</f>
        <v>319.31</v>
      </c>
      <c r="N252" s="12">
        <f t="shared" si="36"/>
        <v>544.46545806618406</v>
      </c>
      <c r="O252" s="2"/>
      <c r="P252" s="2"/>
      <c r="Q252" s="2"/>
    </row>
    <row r="253" spans="1:17" x14ac:dyDescent="0.3">
      <c r="A253" s="2"/>
      <c r="B253" s="45" t="s">
        <v>69</v>
      </c>
      <c r="C253" s="20">
        <v>1</v>
      </c>
      <c r="D253" s="20" t="s">
        <v>51</v>
      </c>
      <c r="E253" s="21">
        <v>193.4</v>
      </c>
      <c r="F253" s="21">
        <v>15449.8</v>
      </c>
      <c r="G253" s="21">
        <v>1585.1</v>
      </c>
      <c r="H253" s="20">
        <v>3.4</v>
      </c>
      <c r="I253" s="20">
        <v>3600</v>
      </c>
      <c r="J253" s="20">
        <f t="shared" si="34"/>
        <v>57.063600000000001</v>
      </c>
      <c r="K253" s="20">
        <v>192.59</v>
      </c>
      <c r="L253" s="22">
        <f t="shared" si="35"/>
        <v>55.485138733195448</v>
      </c>
      <c r="M253" s="20">
        <v>153.61000000000001</v>
      </c>
      <c r="N253" s="23">
        <f t="shared" si="36"/>
        <v>558.04617523267837</v>
      </c>
      <c r="O253" s="2"/>
      <c r="P253" s="2"/>
      <c r="Q253" s="2"/>
    </row>
    <row r="254" spans="1:17" x14ac:dyDescent="0.3">
      <c r="A254" s="2"/>
      <c r="B254" s="46"/>
      <c r="C254" s="2">
        <v>2</v>
      </c>
      <c r="D254" s="2" t="s">
        <v>51</v>
      </c>
      <c r="E254" s="4">
        <v>193.4</v>
      </c>
      <c r="F254" s="4">
        <v>15449.8</v>
      </c>
      <c r="G254" s="4">
        <v>1585.1</v>
      </c>
      <c r="H254" s="2">
        <v>3.4</v>
      </c>
      <c r="I254" s="2">
        <v>3600</v>
      </c>
      <c r="J254" s="2">
        <f t="shared" si="34"/>
        <v>57.063600000000001</v>
      </c>
      <c r="K254" s="2">
        <v>307</v>
      </c>
      <c r="L254" s="18">
        <f t="shared" si="35"/>
        <v>54.547438159255421</v>
      </c>
      <c r="M254" s="2">
        <v>279.39999999999998</v>
      </c>
      <c r="N254" s="9">
        <f t="shared" si="36"/>
        <v>547.73646845915198</v>
      </c>
      <c r="O254" s="2"/>
      <c r="P254" s="2"/>
      <c r="Q254" s="2"/>
    </row>
    <row r="255" spans="1:17" x14ac:dyDescent="0.3">
      <c r="A255" s="2"/>
      <c r="B255" s="46"/>
      <c r="C255" s="2">
        <v>3</v>
      </c>
      <c r="D255" s="2" t="s">
        <v>51</v>
      </c>
      <c r="E255" s="4">
        <v>193.4</v>
      </c>
      <c r="F255" s="4">
        <v>15449.8</v>
      </c>
      <c r="G255" s="4">
        <v>1585.1</v>
      </c>
      <c r="H255" s="2">
        <v>3.4</v>
      </c>
      <c r="I255" s="2">
        <v>3600</v>
      </c>
      <c r="J255" s="2">
        <f t="shared" si="34"/>
        <v>57.063600000000001</v>
      </c>
      <c r="K255" s="2">
        <v>296.02</v>
      </c>
      <c r="L255" s="18">
        <f t="shared" si="35"/>
        <v>54.63742987590485</v>
      </c>
      <c r="M255" s="2">
        <v>285.35000000000002</v>
      </c>
      <c r="N255" s="9">
        <f t="shared" si="36"/>
        <v>547.2488084281282</v>
      </c>
      <c r="O255" s="2"/>
      <c r="P255" s="2"/>
      <c r="Q255" s="2"/>
    </row>
    <row r="256" spans="1:17" x14ac:dyDescent="0.3">
      <c r="A256" s="2"/>
      <c r="B256" s="46"/>
      <c r="C256" s="2">
        <v>4</v>
      </c>
      <c r="D256" s="2" t="s">
        <v>51</v>
      </c>
      <c r="E256" s="4">
        <v>193.4</v>
      </c>
      <c r="F256" s="4">
        <v>15449.8</v>
      </c>
      <c r="G256" s="4">
        <v>1585.1</v>
      </c>
      <c r="H256" s="2">
        <v>3.4</v>
      </c>
      <c r="I256" s="2">
        <v>3600</v>
      </c>
      <c r="J256" s="2">
        <f t="shared" si="34"/>
        <v>57.063600000000001</v>
      </c>
      <c r="K256" s="2">
        <f>K255</f>
        <v>296.02</v>
      </c>
      <c r="L256" s="18">
        <f t="shared" si="35"/>
        <v>54.63742987590485</v>
      </c>
      <c r="M256" s="2">
        <f>M255</f>
        <v>285.35000000000002</v>
      </c>
      <c r="N256" s="9">
        <f t="shared" si="36"/>
        <v>547.2488084281282</v>
      </c>
      <c r="O256" s="2"/>
      <c r="P256" s="2"/>
      <c r="Q256" s="2"/>
    </row>
    <row r="257" spans="1:17" x14ac:dyDescent="0.3">
      <c r="A257" s="2"/>
      <c r="B257" s="46"/>
      <c r="C257" s="2">
        <v>5</v>
      </c>
      <c r="D257" s="2" t="s">
        <v>51</v>
      </c>
      <c r="E257" s="4">
        <v>193.4</v>
      </c>
      <c r="F257" s="4">
        <v>15449.8</v>
      </c>
      <c r="G257" s="4">
        <v>1585.1</v>
      </c>
      <c r="H257" s="2">
        <v>3.4</v>
      </c>
      <c r="I257" s="2">
        <v>3600</v>
      </c>
      <c r="J257" s="2">
        <f t="shared" si="34"/>
        <v>57.063600000000001</v>
      </c>
      <c r="K257" s="2">
        <f>K254</f>
        <v>307</v>
      </c>
      <c r="L257" s="18">
        <f t="shared" si="35"/>
        <v>54.547438159255421</v>
      </c>
      <c r="M257" s="2">
        <f>M254</f>
        <v>279.39999999999998</v>
      </c>
      <c r="N257" s="9">
        <f t="shared" si="36"/>
        <v>547.73646845915198</v>
      </c>
      <c r="O257" s="2"/>
      <c r="P257" s="2"/>
      <c r="Q257" s="2"/>
    </row>
    <row r="258" spans="1:17" ht="15" thickBot="1" x14ac:dyDescent="0.35">
      <c r="A258" s="2"/>
      <c r="B258" s="47"/>
      <c r="C258" s="11">
        <v>6</v>
      </c>
      <c r="D258" s="11" t="s">
        <v>51</v>
      </c>
      <c r="E258" s="24">
        <v>193.4</v>
      </c>
      <c r="F258" s="24">
        <v>15449.8</v>
      </c>
      <c r="G258" s="24">
        <v>1585.1</v>
      </c>
      <c r="H258" s="11">
        <v>3.4</v>
      </c>
      <c r="I258" s="11">
        <v>3600</v>
      </c>
      <c r="J258" s="11">
        <f t="shared" si="34"/>
        <v>57.063600000000001</v>
      </c>
      <c r="K258" s="11">
        <f>K253</f>
        <v>192.59</v>
      </c>
      <c r="L258" s="25">
        <f t="shared" si="35"/>
        <v>55.485138733195448</v>
      </c>
      <c r="M258" s="11">
        <f>M253</f>
        <v>153.61000000000001</v>
      </c>
      <c r="N258" s="12">
        <f t="shared" si="36"/>
        <v>558.04617523267837</v>
      </c>
      <c r="O258" s="2"/>
      <c r="P258" s="2"/>
      <c r="Q258" s="2"/>
    </row>
    <row r="260" spans="1:17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</row>
    <row r="266" spans="1:17" ht="15" thickBot="1" x14ac:dyDescent="0.35"/>
    <row r="267" spans="1:17" ht="15" thickBot="1" x14ac:dyDescent="0.35">
      <c r="A267" t="s">
        <v>90</v>
      </c>
      <c r="B267" t="s">
        <v>91</v>
      </c>
      <c r="C267" t="s">
        <v>98</v>
      </c>
      <c r="I267" s="33" t="s">
        <v>125</v>
      </c>
      <c r="J267" s="34"/>
    </row>
    <row r="268" spans="1:17" x14ac:dyDescent="0.3">
      <c r="A268" s="19" t="s">
        <v>99</v>
      </c>
      <c r="B268" s="19">
        <v>101298.71</v>
      </c>
      <c r="C268">
        <f>B268/2</f>
        <v>50649.355000000003</v>
      </c>
      <c r="I268" s="27" t="s">
        <v>126</v>
      </c>
      <c r="J268" s="27">
        <v>3.7909999999999999</v>
      </c>
    </row>
    <row r="269" spans="1:17" x14ac:dyDescent="0.3">
      <c r="A269" s="19" t="s">
        <v>100</v>
      </c>
      <c r="B269" s="19">
        <v>102989.52</v>
      </c>
      <c r="C269">
        <f t="shared" ref="C269:C288" si="37">B269/2</f>
        <v>51494.76</v>
      </c>
      <c r="I269" s="28" t="s">
        <v>127</v>
      </c>
      <c r="J269" s="28">
        <v>1.355</v>
      </c>
    </row>
    <row r="270" spans="1:17" ht="15" thickBot="1" x14ac:dyDescent="0.35">
      <c r="A270" s="19" t="s">
        <v>101</v>
      </c>
      <c r="B270" s="19">
        <v>102989.52</v>
      </c>
      <c r="C270">
        <f t="shared" si="37"/>
        <v>51494.76</v>
      </c>
      <c r="I270" s="29" t="s">
        <v>128</v>
      </c>
      <c r="J270" s="29">
        <v>0.80400000000000005</v>
      </c>
    </row>
    <row r="271" spans="1:17" x14ac:dyDescent="0.3">
      <c r="A271" s="19" t="s">
        <v>95</v>
      </c>
      <c r="B271" s="19">
        <v>103299.56</v>
      </c>
      <c r="C271">
        <f t="shared" si="37"/>
        <v>51649.78</v>
      </c>
    </row>
    <row r="272" spans="1:17" x14ac:dyDescent="0.3">
      <c r="A272" s="19" t="s">
        <v>96</v>
      </c>
      <c r="B272" s="19">
        <v>103441.77</v>
      </c>
      <c r="C272">
        <f t="shared" si="37"/>
        <v>51720.885000000002</v>
      </c>
    </row>
    <row r="273" spans="1:3" x14ac:dyDescent="0.3">
      <c r="A273" s="19" t="s">
        <v>97</v>
      </c>
      <c r="B273" s="19">
        <v>103441.77</v>
      </c>
      <c r="C273">
        <f t="shared" si="37"/>
        <v>51720.885000000002</v>
      </c>
    </row>
    <row r="274" spans="1:3" x14ac:dyDescent="0.3">
      <c r="A274" s="19" t="s">
        <v>92</v>
      </c>
      <c r="B274" s="19">
        <v>104049.47</v>
      </c>
      <c r="C274">
        <f t="shared" si="37"/>
        <v>52024.735000000001</v>
      </c>
    </row>
    <row r="275" spans="1:3" x14ac:dyDescent="0.3">
      <c r="A275" s="19" t="s">
        <v>93</v>
      </c>
      <c r="B275" s="19">
        <v>104418.38</v>
      </c>
      <c r="C275">
        <f t="shared" si="37"/>
        <v>52209.19</v>
      </c>
    </row>
    <row r="276" spans="1:3" x14ac:dyDescent="0.3">
      <c r="A276" s="19" t="s">
        <v>94</v>
      </c>
      <c r="B276" s="19">
        <v>104418.38</v>
      </c>
      <c r="C276">
        <f t="shared" si="37"/>
        <v>52209.19</v>
      </c>
    </row>
    <row r="277" spans="1:3" x14ac:dyDescent="0.3">
      <c r="A277" s="19" t="s">
        <v>78</v>
      </c>
      <c r="B277" s="19">
        <v>104862.79</v>
      </c>
      <c r="C277">
        <f t="shared" si="37"/>
        <v>52431.394999999997</v>
      </c>
    </row>
    <row r="278" spans="1:3" x14ac:dyDescent="0.3">
      <c r="A278" s="19" t="s">
        <v>79</v>
      </c>
      <c r="B278" s="19">
        <v>105103</v>
      </c>
      <c r="C278">
        <f t="shared" si="37"/>
        <v>52551.5</v>
      </c>
    </row>
    <row r="279" spans="1:3" x14ac:dyDescent="0.3">
      <c r="A279" s="19" t="s">
        <v>80</v>
      </c>
      <c r="B279" s="19">
        <v>105103</v>
      </c>
      <c r="C279">
        <f t="shared" si="37"/>
        <v>52551.5</v>
      </c>
    </row>
    <row r="280" spans="1:3" x14ac:dyDescent="0.3">
      <c r="A280" s="19" t="s">
        <v>81</v>
      </c>
      <c r="B280" s="19">
        <v>105103</v>
      </c>
      <c r="C280">
        <f t="shared" si="37"/>
        <v>52551.5</v>
      </c>
    </row>
    <row r="281" spans="1:3" x14ac:dyDescent="0.3">
      <c r="A281" s="19" t="s">
        <v>82</v>
      </c>
      <c r="B281" s="19">
        <v>105326.47</v>
      </c>
      <c r="C281">
        <f t="shared" si="37"/>
        <v>52663.235000000001</v>
      </c>
    </row>
    <row r="282" spans="1:3" x14ac:dyDescent="0.3">
      <c r="A282" s="19" t="s">
        <v>83</v>
      </c>
      <c r="B282" s="19">
        <v>105486.61</v>
      </c>
      <c r="C282">
        <f t="shared" si="37"/>
        <v>52743.305</v>
      </c>
    </row>
    <row r="283" spans="1:3" x14ac:dyDescent="0.3">
      <c r="A283" s="19" t="s">
        <v>84</v>
      </c>
      <c r="B283" s="19">
        <v>105486.61</v>
      </c>
      <c r="C283">
        <f t="shared" si="37"/>
        <v>52743.305</v>
      </c>
    </row>
    <row r="284" spans="1:3" x14ac:dyDescent="0.3">
      <c r="A284" s="19" t="s">
        <v>85</v>
      </c>
      <c r="B284" s="19">
        <v>105486.61</v>
      </c>
      <c r="C284">
        <f t="shared" si="37"/>
        <v>52743.305</v>
      </c>
    </row>
    <row r="285" spans="1:3" x14ac:dyDescent="0.3">
      <c r="A285" s="19" t="s">
        <v>86</v>
      </c>
      <c r="B285" s="19">
        <v>106000.9</v>
      </c>
      <c r="C285">
        <f t="shared" si="37"/>
        <v>53000.45</v>
      </c>
    </row>
    <row r="286" spans="1:3" x14ac:dyDescent="0.3">
      <c r="A286" s="19" t="s">
        <v>87</v>
      </c>
      <c r="B286" s="19">
        <v>106286.27</v>
      </c>
      <c r="C286">
        <f t="shared" si="37"/>
        <v>53143.135000000002</v>
      </c>
    </row>
    <row r="287" spans="1:3" x14ac:dyDescent="0.3">
      <c r="A287" s="19" t="s">
        <v>88</v>
      </c>
      <c r="B287" s="19">
        <v>106286.27</v>
      </c>
      <c r="C287">
        <f t="shared" si="37"/>
        <v>53143.135000000002</v>
      </c>
    </row>
    <row r="288" spans="1:3" x14ac:dyDescent="0.3">
      <c r="A288" s="19" t="s">
        <v>89</v>
      </c>
      <c r="B288" s="19">
        <v>106286.27</v>
      </c>
      <c r="C288">
        <f t="shared" si="37"/>
        <v>53143.135000000002</v>
      </c>
    </row>
  </sheetData>
  <mergeCells count="65">
    <mergeCell ref="B235:B240"/>
    <mergeCell ref="B241:B246"/>
    <mergeCell ref="B247:B252"/>
    <mergeCell ref="B253:B258"/>
    <mergeCell ref="B199:B204"/>
    <mergeCell ref="B205:B210"/>
    <mergeCell ref="B211:B216"/>
    <mergeCell ref="B217:B222"/>
    <mergeCell ref="B223:B228"/>
    <mergeCell ref="B229:B234"/>
    <mergeCell ref="O116:O121"/>
    <mergeCell ref="B117:B121"/>
    <mergeCell ref="O122:O127"/>
    <mergeCell ref="B123:B127"/>
    <mergeCell ref="B193:B198"/>
    <mergeCell ref="A129:L129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O98:O103"/>
    <mergeCell ref="B99:B103"/>
    <mergeCell ref="O104:O109"/>
    <mergeCell ref="B105:B109"/>
    <mergeCell ref="O110:O115"/>
    <mergeCell ref="B111:B115"/>
    <mergeCell ref="O80:O85"/>
    <mergeCell ref="B81:B85"/>
    <mergeCell ref="O86:O91"/>
    <mergeCell ref="B87:B91"/>
    <mergeCell ref="O92:O97"/>
    <mergeCell ref="B93:B97"/>
    <mergeCell ref="O62:O67"/>
    <mergeCell ref="B63:B67"/>
    <mergeCell ref="O68:O73"/>
    <mergeCell ref="B69:B73"/>
    <mergeCell ref="O74:O79"/>
    <mergeCell ref="B75:B79"/>
    <mergeCell ref="B45:B49"/>
    <mergeCell ref="O50:O55"/>
    <mergeCell ref="B51:B55"/>
    <mergeCell ref="O56:O61"/>
    <mergeCell ref="B57:B61"/>
    <mergeCell ref="I267:J267"/>
    <mergeCell ref="O2:O7"/>
    <mergeCell ref="B3:B7"/>
    <mergeCell ref="O8:O13"/>
    <mergeCell ref="B9:B13"/>
    <mergeCell ref="O14:O19"/>
    <mergeCell ref="B15:B19"/>
    <mergeCell ref="O20:O25"/>
    <mergeCell ref="B21:B25"/>
    <mergeCell ref="O26:O31"/>
    <mergeCell ref="B27:B31"/>
    <mergeCell ref="O32:O37"/>
    <mergeCell ref="B33:B37"/>
    <mergeCell ref="O38:O43"/>
    <mergeCell ref="B39:B43"/>
    <mergeCell ref="O44:O49"/>
  </mergeCells>
  <phoneticPr fontId="7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 Story</vt:lpstr>
      <vt:lpstr>9 Story</vt:lpstr>
      <vt:lpstr>12 Story</vt:lpstr>
      <vt:lpstr>15 Story</vt:lpstr>
      <vt:lpstr>18 Story</vt:lpstr>
      <vt:lpstr>21 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2022-10-30T11:22:10Z</dcterms:modified>
</cp:coreProperties>
</file>